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1.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66925"/>
  <mc:AlternateContent xmlns:mc="http://schemas.openxmlformats.org/markup-compatibility/2006">
    <mc:Choice Requires="x15">
      <x15ac:absPath xmlns:x15ac="http://schemas.microsoft.com/office/spreadsheetml/2010/11/ac" url="https://globalgap.sharepoint.com/sites/GLOBALG.A.P/Freigegebene Dokumente/General/Business Services/Translation/02_Standards/02_GG_Standards/IFA/V6_final/source_en/P&amp;Cs_customizable_checklists/QMS/06_final/"/>
    </mc:Choice>
  </mc:AlternateContent>
  <xr:revisionPtr revIDLastSave="554" documentId="8_{48F38667-9B4B-4C17-9681-A5C829254D27}" xr6:coauthVersionLast="47" xr6:coauthVersionMax="47" xr10:uidLastSave="{BBCEB511-2766-4376-B91B-B75509EEF08A}"/>
  <bookViews>
    <workbookView xWindow="-120" yWindow="-120" windowWidth="29040" windowHeight="15840" firstSheet="4" activeTab="4" xr2:uid="{00000000-000D-0000-FFFF-FFFF00000000}"/>
  </bookViews>
  <sheets>
    <sheet name="PI" sheetId="2" state="hidden" r:id="rId1"/>
    <sheet name="S" sheetId="3" state="hidden" r:id="rId2"/>
    <sheet name="PQ" sheetId="8" state="hidden" r:id="rId3"/>
    <sheet name="Static ID Table" sheetId="5" state="hidden" r:id="rId4"/>
    <sheet name="Cover" sheetId="11" r:id="rId5"/>
    <sheet name="Instructions" sheetId="25" r:id="rId6"/>
    <sheet name="Definitions for RMS" sheetId="26" r:id="rId7"/>
    <sheet name="General information" sheetId="27" r:id="rId8"/>
    <sheet name="QMS" sheetId="13" r:id="rId9"/>
    <sheet name="PHU" sheetId="21" r:id="rId10"/>
    <sheet name="RMS" sheetId="28" r:id="rId11"/>
  </sheets>
  <definedNames>
    <definedName name="_xlnm.Print_Titles" localSheetId="9">PHU!$1:$1</definedName>
    <definedName name="_xlnm.Print_Titles" localSheetId="8">QMS!$1:$1</definedName>
    <definedName name="_xlnm.Print_Titles" localSheetId="10">RMS!$6:$6</definedName>
    <definedName name="Z_B63AA7CE_E33A_4449_AB29_CF2EB126FA35_.wvu.Cols" localSheetId="7" hidden="1">'General information'!#REF!,'General information'!$E:$XFD</definedName>
    <definedName name="Z_B63AA7CE_E33A_4449_AB29_CF2EB126FA35_.wvu.Rows" localSheetId="7" hidden="1">'General information'!$36:$1048576,'General information'!$29:$29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1" i="2" l="1"/>
  <c r="O171" i="2"/>
  <c r="P171" i="2"/>
  <c r="Q171" i="2"/>
  <c r="S171" i="2"/>
  <c r="T171" i="2"/>
  <c r="U171" i="2"/>
  <c r="I170" i="2"/>
  <c r="O170" i="2"/>
  <c r="P170" i="2"/>
  <c r="Q170" i="2"/>
  <c r="S170" i="2"/>
  <c r="T170" i="2"/>
  <c r="U170" i="2"/>
  <c r="I169" i="2"/>
  <c r="O169" i="2"/>
  <c r="P169" i="2"/>
  <c r="Q169" i="2"/>
  <c r="S169" i="2"/>
  <c r="T169" i="2"/>
  <c r="U169" i="2"/>
  <c r="I168" i="2"/>
  <c r="O168" i="2"/>
  <c r="P168" i="2"/>
  <c r="Q168" i="2"/>
  <c r="S168" i="2"/>
  <c r="T168" i="2"/>
  <c r="U168" i="2"/>
  <c r="I167" i="2"/>
  <c r="O167" i="2"/>
  <c r="P167" i="2"/>
  <c r="Q167" i="2"/>
  <c r="S167" i="2"/>
  <c r="T167" i="2"/>
  <c r="U167" i="2"/>
  <c r="I166" i="2"/>
  <c r="O166" i="2"/>
  <c r="P166" i="2"/>
  <c r="Q166" i="2"/>
  <c r="S166" i="2"/>
  <c r="T166" i="2"/>
  <c r="U166" i="2"/>
  <c r="I165" i="2"/>
  <c r="O165" i="2"/>
  <c r="P165" i="2"/>
  <c r="Q165" i="2"/>
  <c r="S165" i="2"/>
  <c r="T165" i="2"/>
  <c r="U165" i="2"/>
  <c r="I164" i="2"/>
  <c r="O164" i="2"/>
  <c r="P164" i="2"/>
  <c r="Q164" i="2"/>
  <c r="S164" i="2"/>
  <c r="T164" i="2"/>
  <c r="U164" i="2"/>
  <c r="I163" i="2"/>
  <c r="O163" i="2"/>
  <c r="P163" i="2"/>
  <c r="Q163" i="2"/>
  <c r="S163" i="2"/>
  <c r="T163" i="2"/>
  <c r="U163" i="2"/>
  <c r="I162" i="2"/>
  <c r="O162" i="2"/>
  <c r="P162" i="2"/>
  <c r="Q162" i="2"/>
  <c r="S162" i="2"/>
  <c r="T162" i="2"/>
  <c r="U162" i="2"/>
  <c r="I161" i="2"/>
  <c r="O161" i="2"/>
  <c r="P161" i="2"/>
  <c r="Q161" i="2"/>
  <c r="S161" i="2"/>
  <c r="T161" i="2"/>
  <c r="U161" i="2"/>
  <c r="I160" i="2"/>
  <c r="O160" i="2"/>
  <c r="P160" i="2"/>
  <c r="Q160" i="2"/>
  <c r="S160" i="2"/>
  <c r="T160" i="2"/>
  <c r="U160" i="2"/>
  <c r="I159" i="2"/>
  <c r="O159" i="2"/>
  <c r="P159" i="2"/>
  <c r="Q159" i="2"/>
  <c r="S159" i="2"/>
  <c r="T159" i="2"/>
  <c r="U159" i="2"/>
  <c r="I158" i="2"/>
  <c r="O158" i="2"/>
  <c r="P158" i="2"/>
  <c r="Q158" i="2"/>
  <c r="S158" i="2"/>
  <c r="T158" i="2"/>
  <c r="U158" i="2"/>
  <c r="I157" i="2"/>
  <c r="O157" i="2"/>
  <c r="P157" i="2"/>
  <c r="Q157" i="2"/>
  <c r="S157" i="2"/>
  <c r="T157" i="2"/>
  <c r="U157" i="2"/>
  <c r="I156" i="2"/>
  <c r="O156" i="2"/>
  <c r="P156" i="2"/>
  <c r="Q156" i="2"/>
  <c r="S156" i="2"/>
  <c r="T156" i="2"/>
  <c r="U156" i="2"/>
  <c r="I155" i="2"/>
  <c r="O155" i="2"/>
  <c r="P155" i="2"/>
  <c r="Q155" i="2"/>
  <c r="S155" i="2"/>
  <c r="T155" i="2"/>
  <c r="U155" i="2"/>
  <c r="I154" i="2"/>
  <c r="O154" i="2"/>
  <c r="P154" i="2"/>
  <c r="Q154" i="2"/>
  <c r="S154" i="2"/>
  <c r="T154" i="2"/>
  <c r="U154" i="2"/>
  <c r="I153" i="2"/>
  <c r="O153" i="2"/>
  <c r="P153" i="2"/>
  <c r="Q153" i="2"/>
  <c r="S153" i="2"/>
  <c r="T153" i="2"/>
  <c r="U153" i="2"/>
  <c r="I152" i="2"/>
  <c r="O152" i="2"/>
  <c r="P152" i="2"/>
  <c r="Q152" i="2"/>
  <c r="S152" i="2"/>
  <c r="T152" i="2"/>
  <c r="U152" i="2"/>
  <c r="I151" i="2"/>
  <c r="O151" i="2"/>
  <c r="P151" i="2"/>
  <c r="Q151" i="2"/>
  <c r="S151" i="2"/>
  <c r="T151" i="2"/>
  <c r="U151" i="2"/>
  <c r="I150" i="2"/>
  <c r="O150" i="2"/>
  <c r="P150" i="2"/>
  <c r="Q150" i="2"/>
  <c r="S150" i="2"/>
  <c r="T150" i="2"/>
  <c r="U150" i="2"/>
  <c r="I149" i="2"/>
  <c r="O149" i="2"/>
  <c r="P149" i="2"/>
  <c r="Q149" i="2"/>
  <c r="S149" i="2"/>
  <c r="T149" i="2"/>
  <c r="U149" i="2"/>
  <c r="I148" i="2"/>
  <c r="O148" i="2"/>
  <c r="P148" i="2"/>
  <c r="Q148" i="2"/>
  <c r="S148" i="2"/>
  <c r="T148" i="2"/>
  <c r="U148" i="2"/>
  <c r="I147" i="2"/>
  <c r="O147" i="2"/>
  <c r="P147" i="2"/>
  <c r="Q147" i="2"/>
  <c r="S147" i="2"/>
  <c r="T147" i="2"/>
  <c r="U147" i="2"/>
  <c r="I146" i="2"/>
  <c r="O146" i="2"/>
  <c r="P146" i="2"/>
  <c r="Q146" i="2"/>
  <c r="S146" i="2"/>
  <c r="T146" i="2"/>
  <c r="U146" i="2"/>
  <c r="I145" i="2"/>
  <c r="O145" i="2"/>
  <c r="P145" i="2"/>
  <c r="Q145" i="2"/>
  <c r="S145" i="2"/>
  <c r="T145" i="2"/>
  <c r="U145" i="2"/>
  <c r="I144" i="2"/>
  <c r="O144" i="2"/>
  <c r="P144" i="2"/>
  <c r="Q144" i="2"/>
  <c r="S144" i="2"/>
  <c r="T144" i="2"/>
  <c r="U144" i="2"/>
  <c r="I143" i="2"/>
  <c r="O143" i="2"/>
  <c r="P143" i="2"/>
  <c r="Q143" i="2"/>
  <c r="S143" i="2"/>
  <c r="T143" i="2"/>
  <c r="U143" i="2"/>
  <c r="I142" i="2"/>
  <c r="O142" i="2"/>
  <c r="P142" i="2"/>
  <c r="Q142" i="2"/>
  <c r="S142" i="2"/>
  <c r="T142" i="2"/>
  <c r="U142" i="2"/>
  <c r="I141" i="2"/>
  <c r="O141" i="2"/>
  <c r="P141" i="2"/>
  <c r="Q141" i="2"/>
  <c r="S141" i="2"/>
  <c r="T141" i="2"/>
  <c r="U141" i="2"/>
  <c r="I140" i="2"/>
  <c r="O140" i="2"/>
  <c r="P140" i="2"/>
  <c r="Q140" i="2"/>
  <c r="S140" i="2"/>
  <c r="T140" i="2"/>
  <c r="U140" i="2"/>
  <c r="I139" i="2"/>
  <c r="O139" i="2"/>
  <c r="P139" i="2"/>
  <c r="Q139" i="2"/>
  <c r="S139" i="2"/>
  <c r="T139" i="2"/>
  <c r="U139" i="2"/>
  <c r="I138" i="2"/>
  <c r="O138" i="2"/>
  <c r="P138" i="2"/>
  <c r="Q138" i="2"/>
  <c r="S138" i="2"/>
  <c r="T138" i="2"/>
  <c r="U138" i="2"/>
  <c r="I137" i="2"/>
  <c r="O137" i="2"/>
  <c r="P137" i="2"/>
  <c r="Q137" i="2"/>
  <c r="S137" i="2"/>
  <c r="T137" i="2"/>
  <c r="U137" i="2"/>
  <c r="I136" i="2"/>
  <c r="O136" i="2"/>
  <c r="P136" i="2"/>
  <c r="Q136" i="2"/>
  <c r="S136" i="2"/>
  <c r="T136" i="2"/>
  <c r="U136" i="2"/>
  <c r="I135" i="2"/>
  <c r="O135" i="2"/>
  <c r="P135" i="2"/>
  <c r="Q135" i="2"/>
  <c r="S135" i="2"/>
  <c r="T135" i="2"/>
  <c r="U135" i="2"/>
  <c r="I134" i="2"/>
  <c r="O134" i="2"/>
  <c r="P134" i="2"/>
  <c r="Q134" i="2"/>
  <c r="S134" i="2"/>
  <c r="T134" i="2"/>
  <c r="U134" i="2"/>
  <c r="I133" i="2"/>
  <c r="O133" i="2"/>
  <c r="P133" i="2"/>
  <c r="Q133" i="2"/>
  <c r="S133" i="2"/>
  <c r="T133" i="2"/>
  <c r="U133" i="2"/>
  <c r="I132" i="2"/>
  <c r="O132" i="2"/>
  <c r="P132" i="2"/>
  <c r="Q132" i="2"/>
  <c r="S132" i="2"/>
  <c r="T132" i="2"/>
  <c r="U132" i="2"/>
  <c r="I131" i="2"/>
  <c r="O131" i="2"/>
  <c r="P131" i="2"/>
  <c r="Q131" i="2"/>
  <c r="S131" i="2"/>
  <c r="T131" i="2"/>
  <c r="U131" i="2"/>
  <c r="I130" i="2"/>
  <c r="O130" i="2"/>
  <c r="P130" i="2"/>
  <c r="Q130" i="2"/>
  <c r="S130" i="2"/>
  <c r="T130" i="2"/>
  <c r="U130" i="2"/>
  <c r="I129" i="2"/>
  <c r="O129" i="2"/>
  <c r="P129" i="2"/>
  <c r="Q129" i="2"/>
  <c r="S129" i="2"/>
  <c r="T129" i="2"/>
  <c r="U129" i="2"/>
  <c r="I128" i="2"/>
  <c r="O128" i="2"/>
  <c r="P128" i="2"/>
  <c r="Q128" i="2"/>
  <c r="S128" i="2"/>
  <c r="T128" i="2"/>
  <c r="U128" i="2"/>
  <c r="I127" i="2"/>
  <c r="O127" i="2"/>
  <c r="P127" i="2"/>
  <c r="Q127" i="2"/>
  <c r="S127" i="2"/>
  <c r="T127" i="2"/>
  <c r="U127" i="2"/>
  <c r="I126" i="2"/>
  <c r="O126" i="2"/>
  <c r="P126" i="2"/>
  <c r="Q126" i="2"/>
  <c r="S126" i="2"/>
  <c r="T126" i="2"/>
  <c r="U126" i="2"/>
  <c r="I125" i="2"/>
  <c r="O125" i="2"/>
  <c r="P125" i="2"/>
  <c r="Q125" i="2"/>
  <c r="S125" i="2"/>
  <c r="T125" i="2"/>
  <c r="U125" i="2"/>
  <c r="I124" i="2"/>
  <c r="O124" i="2"/>
  <c r="P124" i="2"/>
  <c r="Q124" i="2"/>
  <c r="S124" i="2"/>
  <c r="T124" i="2"/>
  <c r="U124" i="2"/>
  <c r="I123" i="2"/>
  <c r="O123" i="2"/>
  <c r="P123" i="2"/>
  <c r="Q123" i="2"/>
  <c r="S123" i="2"/>
  <c r="T123" i="2"/>
  <c r="U123" i="2"/>
  <c r="I122" i="2"/>
  <c r="O122" i="2"/>
  <c r="P122" i="2"/>
  <c r="Q122" i="2"/>
  <c r="S122" i="2"/>
  <c r="T122" i="2"/>
  <c r="U122" i="2"/>
  <c r="I121" i="2"/>
  <c r="O121" i="2"/>
  <c r="P121" i="2"/>
  <c r="Q121" i="2"/>
  <c r="S121" i="2"/>
  <c r="T121" i="2"/>
  <c r="U121" i="2"/>
  <c r="I120" i="2"/>
  <c r="O120" i="2"/>
  <c r="P120" i="2"/>
  <c r="Q120" i="2"/>
  <c r="S120" i="2"/>
  <c r="T120" i="2"/>
  <c r="U120" i="2"/>
  <c r="I119" i="2"/>
  <c r="O119" i="2"/>
  <c r="P119" i="2"/>
  <c r="Q119" i="2"/>
  <c r="S119" i="2"/>
  <c r="T119" i="2"/>
  <c r="U119" i="2"/>
  <c r="I118" i="2"/>
  <c r="O118" i="2"/>
  <c r="P118" i="2"/>
  <c r="Q118" i="2"/>
  <c r="S118" i="2"/>
  <c r="T118" i="2"/>
  <c r="U118" i="2"/>
  <c r="I117" i="2"/>
  <c r="O117" i="2"/>
  <c r="P117" i="2"/>
  <c r="Q117" i="2"/>
  <c r="S117" i="2"/>
  <c r="T117" i="2"/>
  <c r="U117" i="2"/>
  <c r="I116" i="2"/>
  <c r="O116" i="2"/>
  <c r="P116" i="2"/>
  <c r="Q116" i="2"/>
  <c r="S116" i="2"/>
  <c r="T116" i="2"/>
  <c r="U116" i="2"/>
  <c r="I115" i="2"/>
  <c r="O115" i="2"/>
  <c r="P115" i="2"/>
  <c r="Q115" i="2"/>
  <c r="S115" i="2"/>
  <c r="T115" i="2"/>
  <c r="U115" i="2"/>
  <c r="I114" i="2"/>
  <c r="O114" i="2"/>
  <c r="P114" i="2"/>
  <c r="Q114" i="2"/>
  <c r="S114" i="2"/>
  <c r="T114" i="2"/>
  <c r="U114" i="2"/>
  <c r="I113" i="2"/>
  <c r="O113" i="2"/>
  <c r="P113" i="2"/>
  <c r="Q113" i="2"/>
  <c r="S113" i="2"/>
  <c r="T113" i="2"/>
  <c r="U113" i="2"/>
  <c r="I112" i="2"/>
  <c r="O112" i="2"/>
  <c r="P112" i="2"/>
  <c r="Q112" i="2"/>
  <c r="S112" i="2"/>
  <c r="T112" i="2"/>
  <c r="U112" i="2"/>
  <c r="I111" i="2"/>
  <c r="O111" i="2"/>
  <c r="P111" i="2"/>
  <c r="Q111" i="2"/>
  <c r="S111" i="2"/>
  <c r="T111" i="2"/>
  <c r="U111" i="2"/>
  <c r="I110" i="2"/>
  <c r="O110" i="2"/>
  <c r="P110" i="2"/>
  <c r="Q110" i="2"/>
  <c r="S110" i="2"/>
  <c r="T110" i="2"/>
  <c r="U110" i="2"/>
  <c r="I109" i="2"/>
  <c r="O109" i="2"/>
  <c r="P109" i="2"/>
  <c r="Q109" i="2"/>
  <c r="S109" i="2"/>
  <c r="T109" i="2"/>
  <c r="U109" i="2"/>
  <c r="I108" i="2"/>
  <c r="O108" i="2"/>
  <c r="P108" i="2"/>
  <c r="Q108" i="2"/>
  <c r="S108" i="2"/>
  <c r="T108" i="2"/>
  <c r="U108" i="2"/>
  <c r="I107" i="2"/>
  <c r="O107" i="2"/>
  <c r="P107" i="2"/>
  <c r="Q107" i="2"/>
  <c r="S107" i="2"/>
  <c r="T107" i="2"/>
  <c r="U107" i="2"/>
  <c r="I106" i="2"/>
  <c r="O106" i="2"/>
  <c r="P106" i="2"/>
  <c r="Q106" i="2"/>
  <c r="S106" i="2"/>
  <c r="T106" i="2"/>
  <c r="U106" i="2"/>
  <c r="I105" i="2"/>
  <c r="O105" i="2"/>
  <c r="P105" i="2"/>
  <c r="Q105" i="2"/>
  <c r="S105" i="2"/>
  <c r="T105" i="2"/>
  <c r="U105" i="2"/>
  <c r="I104" i="2"/>
  <c r="O104" i="2"/>
  <c r="P104" i="2"/>
  <c r="Q104" i="2"/>
  <c r="S104" i="2"/>
  <c r="T104" i="2"/>
  <c r="U104" i="2"/>
  <c r="I103" i="2"/>
  <c r="O103" i="2"/>
  <c r="P103" i="2"/>
  <c r="Q103" i="2"/>
  <c r="S103" i="2"/>
  <c r="T103" i="2"/>
  <c r="U103" i="2"/>
  <c r="I102" i="2"/>
  <c r="O102" i="2"/>
  <c r="P102" i="2"/>
  <c r="Q102" i="2"/>
  <c r="S102" i="2"/>
  <c r="T102" i="2"/>
  <c r="U102" i="2"/>
  <c r="I101" i="2"/>
  <c r="O101" i="2"/>
  <c r="P101" i="2"/>
  <c r="Q101" i="2"/>
  <c r="S101" i="2"/>
  <c r="T101" i="2"/>
  <c r="U101" i="2"/>
  <c r="I100" i="2"/>
  <c r="O100" i="2"/>
  <c r="P100" i="2"/>
  <c r="Q100" i="2"/>
  <c r="S100" i="2"/>
  <c r="T100" i="2"/>
  <c r="U100" i="2"/>
  <c r="I99" i="2"/>
  <c r="O99" i="2"/>
  <c r="P99" i="2"/>
  <c r="Q99" i="2"/>
  <c r="S99" i="2"/>
  <c r="T99" i="2"/>
  <c r="U99" i="2"/>
  <c r="I98" i="2"/>
  <c r="O98" i="2"/>
  <c r="P98" i="2"/>
  <c r="Q98" i="2"/>
  <c r="S98" i="2"/>
  <c r="T98" i="2"/>
  <c r="U98" i="2"/>
  <c r="I97" i="2"/>
  <c r="O97" i="2"/>
  <c r="P97" i="2"/>
  <c r="Q97" i="2"/>
  <c r="S97" i="2"/>
  <c r="T97" i="2"/>
  <c r="U97" i="2"/>
  <c r="I96" i="2"/>
  <c r="O96" i="2"/>
  <c r="P96" i="2"/>
  <c r="Q96" i="2"/>
  <c r="S96" i="2"/>
  <c r="T96" i="2"/>
  <c r="U96" i="2"/>
  <c r="I95" i="2"/>
  <c r="O95" i="2"/>
  <c r="P95" i="2"/>
  <c r="Q95" i="2"/>
  <c r="S95" i="2"/>
  <c r="T95" i="2"/>
  <c r="U95" i="2"/>
  <c r="I94" i="2"/>
  <c r="O94" i="2"/>
  <c r="P94" i="2"/>
  <c r="Q94" i="2"/>
  <c r="S94" i="2"/>
  <c r="T94" i="2"/>
  <c r="U94" i="2"/>
  <c r="I93" i="2"/>
  <c r="O93" i="2"/>
  <c r="P93" i="2"/>
  <c r="Q93" i="2"/>
  <c r="S93" i="2"/>
  <c r="T93" i="2"/>
  <c r="U93" i="2"/>
  <c r="I92" i="2"/>
  <c r="O92" i="2"/>
  <c r="P92" i="2"/>
  <c r="Q92" i="2"/>
  <c r="S92" i="2"/>
  <c r="T92" i="2"/>
  <c r="U92" i="2"/>
  <c r="I91" i="2"/>
  <c r="O91" i="2"/>
  <c r="P91" i="2"/>
  <c r="Q91" i="2"/>
  <c r="S91" i="2"/>
  <c r="T91" i="2"/>
  <c r="U91" i="2"/>
  <c r="I90" i="2"/>
  <c r="O90" i="2"/>
  <c r="P90" i="2"/>
  <c r="Q90" i="2"/>
  <c r="S90" i="2"/>
  <c r="T90" i="2"/>
  <c r="U90" i="2"/>
  <c r="I89" i="2"/>
  <c r="O89" i="2"/>
  <c r="P89" i="2"/>
  <c r="Q89" i="2"/>
  <c r="S89" i="2"/>
  <c r="T89" i="2"/>
  <c r="U89" i="2"/>
  <c r="I88" i="2"/>
  <c r="O88" i="2"/>
  <c r="P88" i="2"/>
  <c r="Q88" i="2"/>
  <c r="S88" i="2"/>
  <c r="T88" i="2"/>
  <c r="U88" i="2"/>
  <c r="I87" i="2"/>
  <c r="O87" i="2"/>
  <c r="P87" i="2"/>
  <c r="Q87" i="2"/>
  <c r="S87" i="2"/>
  <c r="T87" i="2"/>
  <c r="U87" i="2"/>
  <c r="I86" i="2"/>
  <c r="O86" i="2"/>
  <c r="P86" i="2"/>
  <c r="Q86" i="2"/>
  <c r="S86" i="2"/>
  <c r="T86" i="2"/>
  <c r="U86" i="2"/>
  <c r="I85" i="2"/>
  <c r="O85" i="2"/>
  <c r="P85" i="2"/>
  <c r="Q85" i="2"/>
  <c r="S85" i="2"/>
  <c r="T85" i="2"/>
  <c r="U85" i="2"/>
  <c r="I84" i="2"/>
  <c r="O84" i="2"/>
  <c r="P84" i="2"/>
  <c r="Q84" i="2"/>
  <c r="S84" i="2"/>
  <c r="T84" i="2"/>
  <c r="U84" i="2"/>
  <c r="I83" i="2"/>
  <c r="O83" i="2"/>
  <c r="P83" i="2"/>
  <c r="Q83" i="2"/>
  <c r="S83" i="2"/>
  <c r="T83" i="2"/>
  <c r="U83" i="2"/>
  <c r="I82" i="2"/>
  <c r="O82" i="2"/>
  <c r="P82" i="2"/>
  <c r="Q82" i="2"/>
  <c r="S82" i="2"/>
  <c r="T82" i="2"/>
  <c r="U82" i="2"/>
  <c r="I81" i="2"/>
  <c r="O81" i="2"/>
  <c r="P81" i="2"/>
  <c r="Q81" i="2"/>
  <c r="S81" i="2"/>
  <c r="T81" i="2"/>
  <c r="U81" i="2"/>
  <c r="I80" i="2"/>
  <c r="O80" i="2"/>
  <c r="P80" i="2"/>
  <c r="Q80" i="2"/>
  <c r="S80" i="2"/>
  <c r="T80" i="2"/>
  <c r="U80" i="2"/>
  <c r="I79" i="2"/>
  <c r="O79" i="2"/>
  <c r="P79" i="2"/>
  <c r="Q79" i="2"/>
  <c r="S79" i="2"/>
  <c r="T79" i="2"/>
  <c r="U79" i="2"/>
  <c r="I78" i="2"/>
  <c r="O78" i="2"/>
  <c r="P78" i="2"/>
  <c r="Q78" i="2"/>
  <c r="S78" i="2"/>
  <c r="T78" i="2"/>
  <c r="U78" i="2"/>
  <c r="I77" i="2"/>
  <c r="O77" i="2"/>
  <c r="P77" i="2"/>
  <c r="Q77" i="2"/>
  <c r="S77" i="2"/>
  <c r="T77" i="2"/>
  <c r="U77" i="2"/>
  <c r="I76" i="2"/>
  <c r="O76" i="2"/>
  <c r="P76" i="2"/>
  <c r="Q76" i="2"/>
  <c r="S76" i="2"/>
  <c r="T76" i="2"/>
  <c r="U76" i="2"/>
  <c r="I75" i="2"/>
  <c r="O75" i="2"/>
  <c r="P75" i="2"/>
  <c r="Q75" i="2"/>
  <c r="S75" i="2"/>
  <c r="T75" i="2"/>
  <c r="U75" i="2"/>
  <c r="I74" i="2"/>
  <c r="O74" i="2"/>
  <c r="P74" i="2"/>
  <c r="Q74" i="2"/>
  <c r="S74" i="2"/>
  <c r="T74" i="2"/>
  <c r="U74" i="2"/>
  <c r="I73" i="2"/>
  <c r="O73" i="2"/>
  <c r="P73" i="2"/>
  <c r="Q73" i="2"/>
  <c r="S73" i="2"/>
  <c r="T73" i="2"/>
  <c r="U73" i="2"/>
  <c r="I72" i="2"/>
  <c r="O72" i="2"/>
  <c r="P72" i="2"/>
  <c r="Q72" i="2"/>
  <c r="S72" i="2"/>
  <c r="T72" i="2"/>
  <c r="U72" i="2"/>
  <c r="I71" i="2"/>
  <c r="O71" i="2"/>
  <c r="P71" i="2"/>
  <c r="Q71" i="2"/>
  <c r="S71" i="2"/>
  <c r="T71" i="2"/>
  <c r="U71" i="2"/>
  <c r="I70" i="2"/>
  <c r="O70" i="2"/>
  <c r="P70" i="2"/>
  <c r="Q70" i="2"/>
  <c r="S70" i="2"/>
  <c r="T70" i="2"/>
  <c r="U70" i="2"/>
  <c r="I69" i="2"/>
  <c r="O69" i="2"/>
  <c r="P69" i="2"/>
  <c r="Q69" i="2"/>
  <c r="S69" i="2"/>
  <c r="T69" i="2"/>
  <c r="U69" i="2"/>
  <c r="I68" i="2"/>
  <c r="O68" i="2"/>
  <c r="P68" i="2"/>
  <c r="Q68" i="2"/>
  <c r="S68" i="2"/>
  <c r="T68" i="2"/>
  <c r="U68" i="2"/>
  <c r="I67" i="2"/>
  <c r="O67" i="2"/>
  <c r="P67" i="2"/>
  <c r="Q67" i="2"/>
  <c r="S67" i="2"/>
  <c r="T67" i="2"/>
  <c r="U67" i="2"/>
  <c r="I66" i="2"/>
  <c r="O66" i="2"/>
  <c r="P66" i="2"/>
  <c r="Q66" i="2"/>
  <c r="S66" i="2"/>
  <c r="T66" i="2"/>
  <c r="U66" i="2"/>
  <c r="I65" i="2"/>
  <c r="O65" i="2"/>
  <c r="P65" i="2"/>
  <c r="Q65" i="2"/>
  <c r="S65" i="2"/>
  <c r="T65" i="2"/>
  <c r="U65" i="2"/>
  <c r="I64" i="2"/>
  <c r="O64" i="2"/>
  <c r="P64" i="2"/>
  <c r="Q64" i="2"/>
  <c r="S64" i="2"/>
  <c r="T64" i="2"/>
  <c r="U64" i="2"/>
  <c r="I63" i="2"/>
  <c r="O63" i="2"/>
  <c r="P63" i="2"/>
  <c r="Q63" i="2"/>
  <c r="S63" i="2"/>
  <c r="T63" i="2"/>
  <c r="U63" i="2"/>
  <c r="I62" i="2"/>
  <c r="O62" i="2"/>
  <c r="P62" i="2"/>
  <c r="Q62" i="2"/>
  <c r="S62" i="2"/>
  <c r="T62" i="2"/>
  <c r="U62" i="2"/>
  <c r="I61" i="2"/>
  <c r="O61" i="2"/>
  <c r="P61" i="2"/>
  <c r="Q61" i="2"/>
  <c r="S61" i="2"/>
  <c r="T61" i="2"/>
  <c r="U61" i="2"/>
  <c r="I60" i="2"/>
  <c r="O60" i="2"/>
  <c r="P60" i="2"/>
  <c r="Q60" i="2"/>
  <c r="S60" i="2"/>
  <c r="T60" i="2"/>
  <c r="U60" i="2"/>
  <c r="I59" i="2"/>
  <c r="O59" i="2"/>
  <c r="P59" i="2"/>
  <c r="Q59" i="2"/>
  <c r="S59" i="2"/>
  <c r="T59" i="2"/>
  <c r="U59" i="2"/>
  <c r="I58" i="2"/>
  <c r="O58" i="2"/>
  <c r="P58" i="2"/>
  <c r="Q58" i="2"/>
  <c r="S58" i="2"/>
  <c r="T58" i="2"/>
  <c r="U58" i="2"/>
  <c r="I57" i="2"/>
  <c r="O57" i="2"/>
  <c r="P57" i="2"/>
  <c r="Q57" i="2"/>
  <c r="S57" i="2"/>
  <c r="T57" i="2"/>
  <c r="U57" i="2"/>
  <c r="I56" i="2"/>
  <c r="O56" i="2"/>
  <c r="P56" i="2"/>
  <c r="Q56" i="2"/>
  <c r="S56" i="2"/>
  <c r="T56" i="2"/>
  <c r="U56" i="2"/>
  <c r="I55" i="2"/>
  <c r="O55" i="2"/>
  <c r="P55" i="2"/>
  <c r="Q55" i="2"/>
  <c r="S55" i="2"/>
  <c r="T55" i="2"/>
  <c r="U55" i="2"/>
  <c r="I54" i="2"/>
  <c r="O54" i="2"/>
  <c r="P54" i="2"/>
  <c r="Q54" i="2"/>
  <c r="S54" i="2"/>
  <c r="T54" i="2"/>
  <c r="U54" i="2"/>
  <c r="I53" i="2"/>
  <c r="O53" i="2"/>
  <c r="P53" i="2"/>
  <c r="Q53" i="2"/>
  <c r="S53" i="2"/>
  <c r="T53" i="2"/>
  <c r="U53" i="2"/>
  <c r="I52" i="2"/>
  <c r="O52" i="2"/>
  <c r="P52" i="2"/>
  <c r="Q52" i="2"/>
  <c r="S52" i="2"/>
  <c r="T52" i="2"/>
  <c r="U52" i="2"/>
  <c r="I51" i="2"/>
  <c r="O51" i="2"/>
  <c r="P51" i="2"/>
  <c r="Q51" i="2"/>
  <c r="S51" i="2"/>
  <c r="T51" i="2"/>
  <c r="U51" i="2"/>
  <c r="I50" i="2"/>
  <c r="O50" i="2"/>
  <c r="P50" i="2"/>
  <c r="Q50" i="2"/>
  <c r="S50" i="2"/>
  <c r="T50" i="2"/>
  <c r="U50" i="2"/>
  <c r="I49" i="2"/>
  <c r="O49" i="2"/>
  <c r="P49" i="2"/>
  <c r="Q49" i="2"/>
  <c r="S49" i="2"/>
  <c r="T49" i="2"/>
  <c r="U49" i="2"/>
  <c r="I48" i="2"/>
  <c r="O48" i="2"/>
  <c r="P48" i="2"/>
  <c r="Q48" i="2"/>
  <c r="S48" i="2"/>
  <c r="T48" i="2"/>
  <c r="U48" i="2"/>
  <c r="I47" i="2"/>
  <c r="O47" i="2"/>
  <c r="P47" i="2"/>
  <c r="Q47" i="2"/>
  <c r="S47" i="2"/>
  <c r="T47" i="2"/>
  <c r="U47" i="2"/>
  <c r="I46" i="2"/>
  <c r="O46" i="2"/>
  <c r="P46" i="2"/>
  <c r="Q46" i="2"/>
  <c r="S46" i="2"/>
  <c r="T46" i="2"/>
  <c r="U46" i="2"/>
  <c r="I45" i="2"/>
  <c r="O45" i="2"/>
  <c r="P45" i="2"/>
  <c r="Q45" i="2"/>
  <c r="S45" i="2"/>
  <c r="T45" i="2"/>
  <c r="U45" i="2"/>
  <c r="I44" i="2"/>
  <c r="O44" i="2"/>
  <c r="P44" i="2"/>
  <c r="Q44" i="2"/>
  <c r="S44" i="2"/>
  <c r="T44" i="2"/>
  <c r="U44" i="2"/>
  <c r="I43" i="2"/>
  <c r="O43" i="2"/>
  <c r="P43" i="2"/>
  <c r="Q43" i="2"/>
  <c r="S43" i="2"/>
  <c r="T43" i="2"/>
  <c r="U43" i="2"/>
  <c r="I42" i="2"/>
  <c r="O42" i="2"/>
  <c r="P42" i="2"/>
  <c r="Q42" i="2"/>
  <c r="S42" i="2"/>
  <c r="T42" i="2"/>
  <c r="U42" i="2"/>
  <c r="I41" i="2"/>
  <c r="O41" i="2"/>
  <c r="P41" i="2"/>
  <c r="Q41" i="2"/>
  <c r="S41" i="2"/>
  <c r="T41" i="2"/>
  <c r="U41" i="2"/>
  <c r="I40" i="2"/>
  <c r="O40" i="2"/>
  <c r="P40" i="2"/>
  <c r="Q40" i="2"/>
  <c r="S40" i="2"/>
  <c r="T40" i="2"/>
  <c r="U40" i="2"/>
  <c r="I39" i="2"/>
  <c r="O39" i="2"/>
  <c r="P39" i="2"/>
  <c r="Q39" i="2"/>
  <c r="S39" i="2"/>
  <c r="T39" i="2"/>
  <c r="U39" i="2"/>
  <c r="I38" i="2"/>
  <c r="O38" i="2"/>
  <c r="P38" i="2"/>
  <c r="Q38" i="2"/>
  <c r="S38" i="2"/>
  <c r="T38" i="2"/>
  <c r="U38" i="2"/>
  <c r="I37" i="2"/>
  <c r="O37" i="2"/>
  <c r="P37" i="2"/>
  <c r="Q37" i="2"/>
  <c r="S37" i="2"/>
  <c r="T37" i="2"/>
  <c r="U37" i="2"/>
  <c r="I36" i="2"/>
  <c r="O36" i="2"/>
  <c r="P36" i="2"/>
  <c r="Q36" i="2"/>
  <c r="S36" i="2"/>
  <c r="T36" i="2"/>
  <c r="U36" i="2"/>
  <c r="I35" i="2"/>
  <c r="O35" i="2"/>
  <c r="P35" i="2"/>
  <c r="Q35" i="2"/>
  <c r="S35" i="2"/>
  <c r="T35" i="2"/>
  <c r="U35" i="2"/>
  <c r="I34" i="2"/>
  <c r="O34" i="2"/>
  <c r="P34" i="2"/>
  <c r="Q34" i="2"/>
  <c r="S34" i="2"/>
  <c r="T34" i="2"/>
  <c r="U34" i="2"/>
  <c r="I33" i="2"/>
  <c r="O33" i="2"/>
  <c r="P33" i="2"/>
  <c r="Q33" i="2"/>
  <c r="S33" i="2"/>
  <c r="T33" i="2"/>
  <c r="U33" i="2"/>
  <c r="I32" i="2"/>
  <c r="O32" i="2"/>
  <c r="P32" i="2"/>
  <c r="Q32" i="2"/>
  <c r="S32" i="2"/>
  <c r="T32" i="2"/>
  <c r="U32" i="2"/>
  <c r="I31" i="2"/>
  <c r="O31" i="2"/>
  <c r="P31" i="2"/>
  <c r="Q31" i="2"/>
  <c r="S31" i="2"/>
  <c r="T31" i="2"/>
  <c r="U31" i="2"/>
  <c r="I30" i="2"/>
  <c r="O30" i="2"/>
  <c r="P30" i="2"/>
  <c r="Q30" i="2"/>
  <c r="S30" i="2"/>
  <c r="T30" i="2"/>
  <c r="U30" i="2"/>
  <c r="I29" i="2"/>
  <c r="O29" i="2"/>
  <c r="P29" i="2"/>
  <c r="Q29" i="2"/>
  <c r="S29" i="2"/>
  <c r="T29" i="2"/>
  <c r="U29" i="2"/>
  <c r="I28" i="2"/>
  <c r="O28" i="2"/>
  <c r="P28" i="2"/>
  <c r="Q28" i="2"/>
  <c r="S28" i="2"/>
  <c r="T28" i="2"/>
  <c r="U28" i="2"/>
  <c r="I27" i="2"/>
  <c r="O27" i="2"/>
  <c r="P27" i="2"/>
  <c r="Q27" i="2"/>
  <c r="S27" i="2"/>
  <c r="T27" i="2"/>
  <c r="U27" i="2"/>
  <c r="I26" i="2"/>
  <c r="O26" i="2"/>
  <c r="P26" i="2"/>
  <c r="Q26" i="2"/>
  <c r="S26" i="2"/>
  <c r="T26" i="2"/>
  <c r="U26" i="2"/>
  <c r="I25" i="2"/>
  <c r="O25" i="2"/>
  <c r="P25" i="2"/>
  <c r="Q25" i="2"/>
  <c r="S25" i="2"/>
  <c r="T25" i="2"/>
  <c r="U25" i="2"/>
  <c r="I24" i="2"/>
  <c r="O24" i="2"/>
  <c r="P24" i="2"/>
  <c r="Q24" i="2"/>
  <c r="S24" i="2"/>
  <c r="T24" i="2"/>
  <c r="U24" i="2"/>
  <c r="I23" i="2"/>
  <c r="O23" i="2"/>
  <c r="P23" i="2"/>
  <c r="Q23" i="2"/>
  <c r="S23" i="2"/>
  <c r="T23" i="2"/>
  <c r="U23" i="2"/>
  <c r="I22" i="2"/>
  <c r="O22" i="2"/>
  <c r="P22" i="2"/>
  <c r="Q22" i="2"/>
  <c r="S22" i="2"/>
  <c r="T22" i="2"/>
  <c r="U22" i="2"/>
  <c r="I21" i="2"/>
  <c r="O21" i="2"/>
  <c r="P21" i="2"/>
  <c r="Q21" i="2"/>
  <c r="S21" i="2"/>
  <c r="T21" i="2"/>
  <c r="U21" i="2"/>
  <c r="I20" i="2"/>
  <c r="O20" i="2"/>
  <c r="P20" i="2"/>
  <c r="Q20" i="2"/>
  <c r="S20" i="2"/>
  <c r="T20" i="2"/>
  <c r="U20" i="2"/>
  <c r="I19" i="2"/>
  <c r="O19" i="2"/>
  <c r="P19" i="2"/>
  <c r="Q19" i="2"/>
  <c r="S19" i="2"/>
  <c r="T19" i="2"/>
  <c r="U19" i="2"/>
  <c r="I18" i="2"/>
  <c r="O18" i="2"/>
  <c r="P18" i="2"/>
  <c r="Q18" i="2"/>
  <c r="S18" i="2"/>
  <c r="T18" i="2"/>
  <c r="U18" i="2"/>
  <c r="I17" i="2"/>
  <c r="O17" i="2"/>
  <c r="P17" i="2"/>
  <c r="Q17" i="2"/>
  <c r="S17" i="2"/>
  <c r="T17" i="2"/>
  <c r="U17" i="2"/>
  <c r="I16" i="2"/>
  <c r="O16" i="2"/>
  <c r="P16" i="2"/>
  <c r="Q16" i="2"/>
  <c r="S16" i="2"/>
  <c r="T16" i="2"/>
  <c r="U16" i="2"/>
  <c r="I15" i="2"/>
  <c r="O15" i="2"/>
  <c r="P15" i="2"/>
  <c r="Q15" i="2"/>
  <c r="S15" i="2"/>
  <c r="T15" i="2"/>
  <c r="U15" i="2"/>
  <c r="I14" i="2"/>
  <c r="O14" i="2"/>
  <c r="P14" i="2"/>
  <c r="Q14" i="2"/>
  <c r="S14" i="2"/>
  <c r="T14" i="2"/>
  <c r="U14" i="2"/>
  <c r="I13" i="2"/>
  <c r="O13" i="2"/>
  <c r="P13" i="2"/>
  <c r="Q13" i="2"/>
  <c r="S13" i="2"/>
  <c r="T13" i="2"/>
  <c r="U13" i="2"/>
  <c r="I12" i="2"/>
  <c r="O12" i="2"/>
  <c r="P12" i="2"/>
  <c r="Q12" i="2"/>
  <c r="S12" i="2"/>
  <c r="T12" i="2"/>
  <c r="U12" i="2"/>
  <c r="I11" i="2"/>
  <c r="O11" i="2"/>
  <c r="P11" i="2"/>
  <c r="Q11" i="2"/>
  <c r="S11" i="2"/>
  <c r="T11" i="2"/>
  <c r="U11" i="2"/>
  <c r="I10" i="2"/>
  <c r="O10" i="2"/>
  <c r="P10" i="2"/>
  <c r="Q10" i="2"/>
  <c r="S10" i="2"/>
  <c r="T10" i="2"/>
  <c r="U10" i="2"/>
  <c r="I9" i="2"/>
  <c r="O9" i="2"/>
  <c r="P9" i="2"/>
  <c r="Q9" i="2"/>
  <c r="S9" i="2"/>
  <c r="T9" i="2"/>
  <c r="U9" i="2"/>
  <c r="I8" i="2"/>
  <c r="O8" i="2"/>
  <c r="P8" i="2"/>
  <c r="Q8" i="2"/>
  <c r="S8" i="2"/>
  <c r="T8" i="2"/>
  <c r="U8" i="2"/>
  <c r="I7" i="2"/>
  <c r="O7" i="2"/>
  <c r="P7" i="2"/>
  <c r="Q7" i="2"/>
  <c r="S7" i="2"/>
  <c r="T7" i="2"/>
  <c r="U7" i="2"/>
  <c r="I6" i="2"/>
  <c r="O6" i="2"/>
  <c r="P6" i="2"/>
  <c r="Q6" i="2"/>
  <c r="S6" i="2"/>
  <c r="T6" i="2"/>
  <c r="U6" i="2"/>
  <c r="I5" i="2"/>
  <c r="O5" i="2"/>
  <c r="P5" i="2"/>
  <c r="Q5" i="2"/>
  <c r="S5" i="2"/>
  <c r="T5" i="2"/>
  <c r="U5" i="2"/>
  <c r="I4" i="2"/>
  <c r="O4" i="2"/>
  <c r="P4" i="2"/>
  <c r="Q4" i="2"/>
  <c r="S4" i="2"/>
  <c r="T4" i="2"/>
  <c r="U4" i="2"/>
  <c r="I3" i="2"/>
  <c r="O3" i="2"/>
  <c r="P3" i="2"/>
  <c r="Q3" i="2"/>
  <c r="S3" i="2"/>
  <c r="T3" i="2"/>
  <c r="U3" i="2"/>
  <c r="I2" i="2"/>
  <c r="O2" i="2"/>
  <c r="P2" i="2"/>
  <c r="Q2" i="2"/>
  <c r="S2" i="2"/>
  <c r="T2" i="2"/>
  <c r="U2" i="2"/>
  <c r="L3" i="3"/>
  <c r="L4"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M3" i="3"/>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N3" i="3"/>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R4" i="3"/>
  <c r="V4" i="3" s="1"/>
  <c r="R5" i="3"/>
  <c r="V5" i="3" s="1"/>
  <c r="R6" i="3"/>
  <c r="U6" i="3" s="1"/>
  <c r="R7" i="3"/>
  <c r="V7" i="3" s="1"/>
  <c r="R8" i="3"/>
  <c r="U8" i="3" s="1"/>
  <c r="R9" i="3"/>
  <c r="U9" i="3" s="1"/>
  <c r="R10" i="3"/>
  <c r="U10" i="3" s="1"/>
  <c r="R11" i="3"/>
  <c r="V11" i="3" s="1"/>
  <c r="R12" i="3"/>
  <c r="U12" i="3" s="1"/>
  <c r="R13" i="3"/>
  <c r="U13" i="3" s="1"/>
  <c r="R14" i="3"/>
  <c r="U14" i="3" s="1"/>
  <c r="R15" i="3"/>
  <c r="U15" i="3" s="1"/>
  <c r="R16" i="3"/>
  <c r="U16" i="3" s="1"/>
  <c r="R17" i="3"/>
  <c r="U17" i="3" s="1"/>
  <c r="R18" i="3"/>
  <c r="U18" i="3" s="1"/>
  <c r="R19" i="3"/>
  <c r="V19" i="3" s="1"/>
  <c r="R20" i="3"/>
  <c r="V20" i="3" s="1"/>
  <c r="R21" i="3"/>
  <c r="V21" i="3" s="1"/>
  <c r="R22" i="3"/>
  <c r="U22" i="3" s="1"/>
  <c r="R23" i="3"/>
  <c r="V23" i="3" s="1"/>
  <c r="R24" i="3"/>
  <c r="U24" i="3" s="1"/>
  <c r="R25" i="3"/>
  <c r="V25" i="3" s="1"/>
  <c r="R26" i="3"/>
  <c r="U26" i="3" s="1"/>
  <c r="R27" i="3"/>
  <c r="V27" i="3" s="1"/>
  <c r="R28" i="3"/>
  <c r="V28" i="3" s="1"/>
  <c r="R29" i="3"/>
  <c r="V29" i="3" s="1"/>
  <c r="R30" i="3"/>
  <c r="V30" i="3" s="1"/>
  <c r="R31" i="3"/>
  <c r="R32" i="3"/>
  <c r="V32" i="3" s="1"/>
  <c r="R33" i="3"/>
  <c r="V33" i="3" s="1"/>
  <c r="R34" i="3"/>
  <c r="R35" i="3"/>
  <c r="V35" i="3" s="1"/>
  <c r="R36" i="3"/>
  <c r="V36" i="3" s="1"/>
  <c r="R37" i="3"/>
  <c r="V37" i="3" s="1"/>
  <c r="R38" i="3"/>
  <c r="V38" i="3" s="1"/>
  <c r="R39" i="3"/>
  <c r="R40" i="3"/>
  <c r="U40" i="3" s="1"/>
  <c r="R41" i="3"/>
  <c r="U41" i="3" s="1"/>
  <c r="R42" i="3"/>
  <c r="R43" i="3"/>
  <c r="V43" i="3" s="1"/>
  <c r="R44" i="3"/>
  <c r="V44" i="3" s="1"/>
  <c r="R45" i="3"/>
  <c r="V45" i="3" s="1"/>
  <c r="R46" i="3"/>
  <c r="V46" i="3" s="1"/>
  <c r="R47" i="3"/>
  <c r="R48" i="3"/>
  <c r="R49" i="3"/>
  <c r="R50" i="3"/>
  <c r="U50" i="3" s="1"/>
  <c r="R51" i="3"/>
  <c r="U51" i="3" s="1"/>
  <c r="R52" i="3"/>
  <c r="V52" i="3" s="1"/>
  <c r="R53" i="3"/>
  <c r="V53" i="3" s="1"/>
  <c r="R54" i="3"/>
  <c r="V54" i="3" s="1"/>
  <c r="R55"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T4" i="3"/>
  <c r="T5" i="3"/>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U23" i="3"/>
  <c r="U25" i="3"/>
  <c r="U30" i="3"/>
  <c r="U31" i="3"/>
  <c r="U32" i="3"/>
  <c r="U33" i="3"/>
  <c r="U34" i="3"/>
  <c r="U35" i="3"/>
  <c r="U38" i="3"/>
  <c r="U39" i="3"/>
  <c r="U42" i="3"/>
  <c r="U46" i="3"/>
  <c r="U47" i="3"/>
  <c r="U48" i="3"/>
  <c r="U49" i="3"/>
  <c r="U54" i="3"/>
  <c r="U55" i="3"/>
  <c r="V10" i="3"/>
  <c r="V12" i="3"/>
  <c r="V14" i="3"/>
  <c r="V18" i="3"/>
  <c r="V26" i="3"/>
  <c r="V31" i="3"/>
  <c r="V34" i="3"/>
  <c r="V39" i="3"/>
  <c r="V40" i="3"/>
  <c r="V41" i="3"/>
  <c r="V42" i="3"/>
  <c r="V47" i="3"/>
  <c r="V48" i="3"/>
  <c r="V49" i="3"/>
  <c r="V50" i="3"/>
  <c r="V51" i="3"/>
  <c r="V55" i="3"/>
  <c r="G8" i="3"/>
  <c r="G14" i="3"/>
  <c r="G13" i="3"/>
  <c r="G12" i="3"/>
  <c r="G11" i="3"/>
  <c r="G10" i="3"/>
  <c r="G9" i="3"/>
  <c r="G7" i="3"/>
  <c r="G6" i="3"/>
  <c r="G5" i="3"/>
  <c r="G4" i="3"/>
  <c r="G3" i="3"/>
  <c r="G26" i="3"/>
  <c r="G18" i="3"/>
  <c r="G23" i="3"/>
  <c r="G15" i="3"/>
  <c r="G17" i="3"/>
  <c r="G16" i="3"/>
  <c r="G22" i="3"/>
  <c r="G20" i="3"/>
  <c r="G24" i="3"/>
  <c r="G19" i="3"/>
  <c r="G25" i="3"/>
  <c r="G21" i="3"/>
  <c r="H8" i="3"/>
  <c r="H14" i="3"/>
  <c r="H13" i="3"/>
  <c r="H12" i="3"/>
  <c r="H11" i="3"/>
  <c r="H10" i="3"/>
  <c r="H9" i="3"/>
  <c r="H7" i="3"/>
  <c r="H6" i="3"/>
  <c r="H5" i="3"/>
  <c r="H4" i="3"/>
  <c r="H3" i="3"/>
  <c r="H26" i="3"/>
  <c r="H18" i="3"/>
  <c r="H23" i="3"/>
  <c r="H15" i="3"/>
  <c r="H17" i="3"/>
  <c r="H16" i="3"/>
  <c r="H22" i="3"/>
  <c r="H20" i="3"/>
  <c r="H24" i="3"/>
  <c r="H19" i="3"/>
  <c r="H25" i="3"/>
  <c r="H21" i="3"/>
  <c r="I8" i="3"/>
  <c r="I14" i="3"/>
  <c r="I13" i="3"/>
  <c r="I12" i="3"/>
  <c r="I11" i="3"/>
  <c r="I10" i="3"/>
  <c r="I9" i="3"/>
  <c r="I7" i="3"/>
  <c r="I6" i="3"/>
  <c r="I5" i="3"/>
  <c r="I4" i="3"/>
  <c r="I3" i="3"/>
  <c r="I26" i="3"/>
  <c r="I18" i="3"/>
  <c r="I23" i="3"/>
  <c r="I15" i="3"/>
  <c r="I17" i="3"/>
  <c r="I16" i="3"/>
  <c r="I22" i="3"/>
  <c r="I20" i="3"/>
  <c r="I24" i="3"/>
  <c r="I19" i="3"/>
  <c r="I25" i="3"/>
  <c r="I21" i="3"/>
  <c r="R3" i="3"/>
  <c r="S3" i="3"/>
  <c r="T3" i="3"/>
  <c r="AA297" i="3"/>
  <c r="AB297" i="3"/>
  <c r="AA296" i="3"/>
  <c r="AB296" i="3"/>
  <c r="AA295" i="3"/>
  <c r="AB295" i="3"/>
  <c r="AA294" i="3"/>
  <c r="AB294" i="3"/>
  <c r="AA293" i="3"/>
  <c r="AB293" i="3"/>
  <c r="AA292" i="3"/>
  <c r="AB292" i="3"/>
  <c r="AA291" i="3"/>
  <c r="AB291" i="3"/>
  <c r="AA290" i="3"/>
  <c r="AB290" i="3"/>
  <c r="AA289" i="3"/>
  <c r="AB289" i="3"/>
  <c r="AA288" i="3"/>
  <c r="AB288" i="3"/>
  <c r="AA287" i="3"/>
  <c r="AB287" i="3"/>
  <c r="AA286" i="3"/>
  <c r="AB286" i="3"/>
  <c r="AA285" i="3"/>
  <c r="AB285" i="3"/>
  <c r="AA284" i="3"/>
  <c r="AB284" i="3"/>
  <c r="AA283" i="3"/>
  <c r="AB283" i="3"/>
  <c r="AA282" i="3"/>
  <c r="AB282" i="3"/>
  <c r="AA281" i="3"/>
  <c r="AB281" i="3"/>
  <c r="AA280" i="3"/>
  <c r="AB280" i="3"/>
  <c r="AA279" i="3"/>
  <c r="AB279" i="3"/>
  <c r="AA278" i="3"/>
  <c r="AB278" i="3"/>
  <c r="AA277" i="3"/>
  <c r="AB277" i="3"/>
  <c r="AA276" i="3"/>
  <c r="AB276" i="3"/>
  <c r="AA275" i="3"/>
  <c r="AB275" i="3"/>
  <c r="AA274" i="3"/>
  <c r="AB274" i="3"/>
  <c r="AA273" i="3"/>
  <c r="AB273" i="3"/>
  <c r="AA272" i="3"/>
  <c r="AB272" i="3"/>
  <c r="AA271" i="3"/>
  <c r="AB271" i="3"/>
  <c r="AA270" i="3"/>
  <c r="AB270" i="3"/>
  <c r="AA269" i="3"/>
  <c r="AB269" i="3"/>
  <c r="AA268" i="3"/>
  <c r="AB268" i="3"/>
  <c r="AA267" i="3"/>
  <c r="AB267" i="3"/>
  <c r="AA266" i="3"/>
  <c r="AB266" i="3"/>
  <c r="AA265" i="3"/>
  <c r="AB265" i="3"/>
  <c r="AA264" i="3"/>
  <c r="AB264" i="3"/>
  <c r="AA263" i="3"/>
  <c r="AB263" i="3"/>
  <c r="AA262" i="3"/>
  <c r="AB262" i="3"/>
  <c r="AA261" i="3"/>
  <c r="AB261" i="3"/>
  <c r="AA260" i="3"/>
  <c r="AB260" i="3"/>
  <c r="AA259" i="3"/>
  <c r="AB259" i="3"/>
  <c r="AA258" i="3"/>
  <c r="AB258" i="3"/>
  <c r="AA257" i="3"/>
  <c r="AB257" i="3"/>
  <c r="AA256" i="3"/>
  <c r="AB256" i="3"/>
  <c r="AA255" i="3"/>
  <c r="AB255" i="3"/>
  <c r="AA254" i="3"/>
  <c r="AB254" i="3"/>
  <c r="AA253" i="3"/>
  <c r="AB253" i="3"/>
  <c r="AA252" i="3"/>
  <c r="AB252" i="3"/>
  <c r="AA251" i="3"/>
  <c r="AB251" i="3"/>
  <c r="AA250" i="3"/>
  <c r="AB250" i="3"/>
  <c r="AA249" i="3"/>
  <c r="AB249" i="3"/>
  <c r="AA248" i="3"/>
  <c r="AB248" i="3"/>
  <c r="AA247" i="3"/>
  <c r="AB247" i="3"/>
  <c r="AA246" i="3"/>
  <c r="AB246" i="3"/>
  <c r="AA245" i="3"/>
  <c r="AB245" i="3"/>
  <c r="AA244" i="3"/>
  <c r="AB244" i="3"/>
  <c r="AA243" i="3"/>
  <c r="AB243" i="3"/>
  <c r="AA242" i="3"/>
  <c r="AB242" i="3"/>
  <c r="AA241" i="3"/>
  <c r="AB241" i="3"/>
  <c r="AA240" i="3"/>
  <c r="AB240" i="3"/>
  <c r="AA239" i="3"/>
  <c r="AB239" i="3"/>
  <c r="AA238" i="3"/>
  <c r="AB238" i="3"/>
  <c r="AA237" i="3"/>
  <c r="AB237" i="3"/>
  <c r="AA236" i="3"/>
  <c r="AB236" i="3"/>
  <c r="AA235" i="3"/>
  <c r="AB235" i="3"/>
  <c r="AA234" i="3"/>
  <c r="AB234" i="3"/>
  <c r="AA233" i="3"/>
  <c r="AB233" i="3"/>
  <c r="AA232" i="3"/>
  <c r="AB232" i="3"/>
  <c r="AA231" i="3"/>
  <c r="AB231" i="3"/>
  <c r="AA230" i="3"/>
  <c r="AB230" i="3"/>
  <c r="AA229" i="3"/>
  <c r="AB229" i="3"/>
  <c r="AA228" i="3"/>
  <c r="AB228" i="3"/>
  <c r="AA227" i="3"/>
  <c r="AB227" i="3"/>
  <c r="AA226" i="3"/>
  <c r="AB226" i="3"/>
  <c r="AA225" i="3"/>
  <c r="AB225" i="3"/>
  <c r="AA224" i="3"/>
  <c r="AB224" i="3"/>
  <c r="AA223" i="3"/>
  <c r="AB223" i="3"/>
  <c r="AA222" i="3"/>
  <c r="AB222" i="3"/>
  <c r="AA221" i="3"/>
  <c r="AB221" i="3"/>
  <c r="AA220" i="3"/>
  <c r="AB220" i="3"/>
  <c r="AA219" i="3"/>
  <c r="AB219" i="3"/>
  <c r="AA218" i="3"/>
  <c r="AB218" i="3"/>
  <c r="AA217" i="3"/>
  <c r="AB217" i="3"/>
  <c r="AA216" i="3"/>
  <c r="AB216" i="3"/>
  <c r="AA215" i="3"/>
  <c r="AB215" i="3"/>
  <c r="AA214" i="3"/>
  <c r="AB214" i="3"/>
  <c r="AA213" i="3"/>
  <c r="AB213" i="3"/>
  <c r="AA212" i="3"/>
  <c r="AB212" i="3"/>
  <c r="AA211" i="3"/>
  <c r="AB211" i="3"/>
  <c r="AA210" i="3"/>
  <c r="AB210" i="3"/>
  <c r="AA209" i="3"/>
  <c r="AB209" i="3"/>
  <c r="AA208" i="3"/>
  <c r="AB208" i="3"/>
  <c r="AA207" i="3"/>
  <c r="AB207" i="3"/>
  <c r="AA206" i="3"/>
  <c r="AB206" i="3"/>
  <c r="AA205" i="3"/>
  <c r="AB205" i="3"/>
  <c r="AA204" i="3"/>
  <c r="AB204" i="3"/>
  <c r="AA203" i="3"/>
  <c r="AB203" i="3"/>
  <c r="AA202" i="3"/>
  <c r="AB202" i="3"/>
  <c r="AA201" i="3"/>
  <c r="AB201" i="3"/>
  <c r="AA200" i="3"/>
  <c r="AB200" i="3"/>
  <c r="AA199" i="3"/>
  <c r="AB199" i="3"/>
  <c r="AA198" i="3"/>
  <c r="AB198" i="3"/>
  <c r="AA197" i="3"/>
  <c r="AB197" i="3"/>
  <c r="AA196" i="3"/>
  <c r="AB196" i="3"/>
  <c r="AA195" i="3"/>
  <c r="AB195" i="3"/>
  <c r="AA194" i="3"/>
  <c r="AB194" i="3"/>
  <c r="AA193" i="3"/>
  <c r="AB193" i="3"/>
  <c r="AA192" i="3"/>
  <c r="AB192" i="3"/>
  <c r="AA191" i="3"/>
  <c r="AB191" i="3"/>
  <c r="AA190" i="3"/>
  <c r="AB190" i="3"/>
  <c r="AA189" i="3"/>
  <c r="AB189" i="3"/>
  <c r="AA188" i="3"/>
  <c r="AB188" i="3"/>
  <c r="AA187" i="3"/>
  <c r="AB187" i="3"/>
  <c r="AA186" i="3"/>
  <c r="AB186" i="3"/>
  <c r="AA185" i="3"/>
  <c r="AB185" i="3"/>
  <c r="AA184" i="3"/>
  <c r="AB184" i="3"/>
  <c r="AA183" i="3"/>
  <c r="AB183" i="3"/>
  <c r="AA182" i="3"/>
  <c r="AB182" i="3"/>
  <c r="AA181" i="3"/>
  <c r="AB181" i="3"/>
  <c r="AA180" i="3"/>
  <c r="AB180" i="3"/>
  <c r="AA179" i="3"/>
  <c r="AB179" i="3"/>
  <c r="AA178" i="3"/>
  <c r="AB178" i="3"/>
  <c r="AA177" i="3"/>
  <c r="AB177" i="3"/>
  <c r="AA176" i="3"/>
  <c r="AB176" i="3"/>
  <c r="AA175" i="3"/>
  <c r="AB175" i="3"/>
  <c r="AA174" i="3"/>
  <c r="AB174" i="3"/>
  <c r="AA173" i="3"/>
  <c r="AB173" i="3"/>
  <c r="AA172" i="3"/>
  <c r="AB172" i="3"/>
  <c r="AA171" i="3"/>
  <c r="AB171" i="3"/>
  <c r="AA170" i="3"/>
  <c r="AB170" i="3"/>
  <c r="AA169" i="3"/>
  <c r="AB169" i="3"/>
  <c r="AA168" i="3"/>
  <c r="AB168" i="3"/>
  <c r="AA167" i="3"/>
  <c r="AB167" i="3"/>
  <c r="AA166" i="3"/>
  <c r="AB166" i="3"/>
  <c r="AA165" i="3"/>
  <c r="AB165" i="3"/>
  <c r="AA164" i="3"/>
  <c r="AB164" i="3"/>
  <c r="AA163" i="3"/>
  <c r="AB163" i="3"/>
  <c r="AA162" i="3"/>
  <c r="AB162" i="3"/>
  <c r="AA161" i="3"/>
  <c r="AB161" i="3"/>
  <c r="AA160" i="3"/>
  <c r="AB160" i="3"/>
  <c r="AA159" i="3"/>
  <c r="AB159" i="3"/>
  <c r="AA158" i="3"/>
  <c r="AB158" i="3"/>
  <c r="AA157" i="3"/>
  <c r="AB157" i="3"/>
  <c r="AA156" i="3"/>
  <c r="AB156" i="3"/>
  <c r="AA155" i="3"/>
  <c r="AB155" i="3"/>
  <c r="AA154" i="3"/>
  <c r="AB154" i="3"/>
  <c r="AA153" i="3"/>
  <c r="AB153" i="3"/>
  <c r="AA152" i="3"/>
  <c r="AB152" i="3"/>
  <c r="AA151" i="3"/>
  <c r="AB151" i="3"/>
  <c r="AA150" i="3"/>
  <c r="AB150" i="3"/>
  <c r="AA149" i="3"/>
  <c r="AB149" i="3"/>
  <c r="AA148" i="3"/>
  <c r="AB148" i="3"/>
  <c r="AA147" i="3"/>
  <c r="AB147" i="3"/>
  <c r="AA146" i="3"/>
  <c r="AB146" i="3"/>
  <c r="AA145" i="3"/>
  <c r="AB145" i="3"/>
  <c r="AA144" i="3"/>
  <c r="AB144" i="3"/>
  <c r="AA143" i="3"/>
  <c r="AB143" i="3"/>
  <c r="AA142" i="3"/>
  <c r="AB142" i="3"/>
  <c r="AA141" i="3"/>
  <c r="AB141" i="3"/>
  <c r="AA140" i="3"/>
  <c r="AB140" i="3"/>
  <c r="AA139" i="3"/>
  <c r="AB139" i="3"/>
  <c r="AA138" i="3"/>
  <c r="AB138" i="3"/>
  <c r="AA137" i="3"/>
  <c r="AB137" i="3"/>
  <c r="AA136" i="3"/>
  <c r="AB136" i="3"/>
  <c r="AA135" i="3"/>
  <c r="AB135" i="3"/>
  <c r="AA134" i="3"/>
  <c r="AB134" i="3"/>
  <c r="AA133" i="3"/>
  <c r="AB133" i="3"/>
  <c r="AA132" i="3"/>
  <c r="AB132" i="3"/>
  <c r="AA131" i="3"/>
  <c r="AB131" i="3"/>
  <c r="AA130" i="3"/>
  <c r="AB130" i="3"/>
  <c r="AA129" i="3"/>
  <c r="AB129" i="3"/>
  <c r="AA128" i="3"/>
  <c r="AB128" i="3"/>
  <c r="AA127" i="3"/>
  <c r="AB127" i="3"/>
  <c r="AA126" i="3"/>
  <c r="AB126" i="3"/>
  <c r="AA125" i="3"/>
  <c r="AB125" i="3"/>
  <c r="AA124" i="3"/>
  <c r="AB124" i="3"/>
  <c r="AA123" i="3"/>
  <c r="AB123" i="3"/>
  <c r="AA122" i="3"/>
  <c r="AB122" i="3"/>
  <c r="AA121" i="3"/>
  <c r="AB121" i="3"/>
  <c r="AA120" i="3"/>
  <c r="AB120" i="3"/>
  <c r="AA119" i="3"/>
  <c r="AB119" i="3"/>
  <c r="AA118" i="3"/>
  <c r="AB118" i="3"/>
  <c r="AA117" i="3"/>
  <c r="AB117" i="3"/>
  <c r="AA116" i="3"/>
  <c r="AB116" i="3"/>
  <c r="AA115" i="3"/>
  <c r="AB115" i="3"/>
  <c r="AA114" i="3"/>
  <c r="AB114" i="3"/>
  <c r="AA113" i="3"/>
  <c r="AB113" i="3"/>
  <c r="AA112" i="3"/>
  <c r="AB112" i="3"/>
  <c r="AA111" i="3"/>
  <c r="AB111" i="3"/>
  <c r="AA110" i="3"/>
  <c r="AB110" i="3"/>
  <c r="AA109" i="3"/>
  <c r="AB109" i="3"/>
  <c r="AA108" i="3"/>
  <c r="AB108" i="3"/>
  <c r="AA107" i="3"/>
  <c r="AB107" i="3"/>
  <c r="AA106" i="3"/>
  <c r="AB106" i="3"/>
  <c r="AA105" i="3"/>
  <c r="AB105" i="3"/>
  <c r="AA104" i="3"/>
  <c r="AB104" i="3"/>
  <c r="AA103" i="3"/>
  <c r="AB103" i="3"/>
  <c r="AA102" i="3"/>
  <c r="AB102" i="3"/>
  <c r="AA101" i="3"/>
  <c r="AB101" i="3"/>
  <c r="AA100" i="3"/>
  <c r="AB100" i="3"/>
  <c r="AA99" i="3"/>
  <c r="AB99" i="3"/>
  <c r="AA98" i="3"/>
  <c r="AB98" i="3"/>
  <c r="AA97" i="3"/>
  <c r="AB97" i="3"/>
  <c r="AA96" i="3"/>
  <c r="AB96" i="3"/>
  <c r="AA95" i="3"/>
  <c r="AB95" i="3"/>
  <c r="AA94" i="3"/>
  <c r="AB94" i="3"/>
  <c r="AA93" i="3"/>
  <c r="AB93" i="3"/>
  <c r="AA92" i="3"/>
  <c r="AB92" i="3"/>
  <c r="AA91" i="3"/>
  <c r="AB91" i="3"/>
  <c r="AA90" i="3"/>
  <c r="AB90" i="3"/>
  <c r="AA89" i="3"/>
  <c r="AB89" i="3"/>
  <c r="AA88" i="3"/>
  <c r="AB88" i="3"/>
  <c r="AA87" i="3"/>
  <c r="AB87" i="3"/>
  <c r="AA86" i="3"/>
  <c r="AB86" i="3"/>
  <c r="AA85" i="3"/>
  <c r="AB85" i="3"/>
  <c r="AA84" i="3"/>
  <c r="AB84" i="3"/>
  <c r="AA83" i="3"/>
  <c r="AB83" i="3"/>
  <c r="AA82" i="3"/>
  <c r="AB82" i="3"/>
  <c r="AA81" i="3"/>
  <c r="AB81" i="3"/>
  <c r="AA80" i="3"/>
  <c r="AB80" i="3"/>
  <c r="AA79" i="3"/>
  <c r="AB79" i="3"/>
  <c r="AA78" i="3"/>
  <c r="AB78" i="3"/>
  <c r="AA77" i="3"/>
  <c r="AB77" i="3"/>
  <c r="AA76" i="3"/>
  <c r="AB76" i="3"/>
  <c r="AA75" i="3"/>
  <c r="AB75" i="3"/>
  <c r="AA74" i="3"/>
  <c r="AB74" i="3"/>
  <c r="AA73" i="3"/>
  <c r="AB73" i="3"/>
  <c r="AA72" i="3"/>
  <c r="AB72" i="3"/>
  <c r="AA71" i="3"/>
  <c r="AB71" i="3"/>
  <c r="AA70" i="3"/>
  <c r="AB70" i="3"/>
  <c r="AA69" i="3"/>
  <c r="AB69" i="3"/>
  <c r="AA68" i="3"/>
  <c r="AB68" i="3"/>
  <c r="AA67" i="3"/>
  <c r="AB67" i="3"/>
  <c r="AA66" i="3"/>
  <c r="AB66" i="3"/>
  <c r="AA65" i="3"/>
  <c r="AB65" i="3"/>
  <c r="AA64" i="3"/>
  <c r="AB64" i="3"/>
  <c r="AA63" i="3"/>
  <c r="AB63" i="3"/>
  <c r="AA62" i="3"/>
  <c r="AB62" i="3"/>
  <c r="AA61" i="3"/>
  <c r="AB61" i="3"/>
  <c r="AA60" i="3"/>
  <c r="AB60" i="3"/>
  <c r="AA59" i="3"/>
  <c r="AB59" i="3"/>
  <c r="AA58" i="3"/>
  <c r="AB58" i="3"/>
  <c r="AA57" i="3"/>
  <c r="AB57" i="3"/>
  <c r="AA56" i="3"/>
  <c r="AB56" i="3"/>
  <c r="AA55" i="3"/>
  <c r="AB55" i="3"/>
  <c r="AA54" i="3"/>
  <c r="AB54" i="3"/>
  <c r="AA53" i="3"/>
  <c r="AB53" i="3"/>
  <c r="AA52" i="3"/>
  <c r="AB52" i="3"/>
  <c r="AA51" i="3"/>
  <c r="AB51" i="3"/>
  <c r="AA50" i="3"/>
  <c r="AB50" i="3"/>
  <c r="AA49" i="3"/>
  <c r="AB49" i="3"/>
  <c r="AA48" i="3"/>
  <c r="AB48" i="3"/>
  <c r="AA47" i="3"/>
  <c r="AB47" i="3"/>
  <c r="AA46" i="3"/>
  <c r="AB46" i="3"/>
  <c r="AA45" i="3"/>
  <c r="AB45" i="3"/>
  <c r="AA44" i="3"/>
  <c r="AB44" i="3"/>
  <c r="AA43" i="3"/>
  <c r="AB43" i="3"/>
  <c r="AA42" i="3"/>
  <c r="AB42" i="3"/>
  <c r="AA41" i="3"/>
  <c r="AB41" i="3"/>
  <c r="AA40" i="3"/>
  <c r="AB40" i="3"/>
  <c r="AA39" i="3"/>
  <c r="AB39" i="3"/>
  <c r="AA38" i="3"/>
  <c r="AB38" i="3"/>
  <c r="AA37" i="3"/>
  <c r="AB37" i="3"/>
  <c r="AA36" i="3"/>
  <c r="AB36" i="3"/>
  <c r="AA35" i="3"/>
  <c r="AB35" i="3"/>
  <c r="AA34" i="3"/>
  <c r="AB34" i="3"/>
  <c r="AA33" i="3"/>
  <c r="AB33" i="3"/>
  <c r="AA32" i="3"/>
  <c r="AB32" i="3"/>
  <c r="AA31" i="3"/>
  <c r="AB31" i="3"/>
  <c r="AA30" i="3"/>
  <c r="AB30" i="3"/>
  <c r="AA29" i="3"/>
  <c r="AB29" i="3"/>
  <c r="AA28" i="3"/>
  <c r="AB28" i="3"/>
  <c r="AA27" i="3"/>
  <c r="AB27" i="3"/>
  <c r="AA26" i="3"/>
  <c r="AB26" i="3"/>
  <c r="AA25" i="3"/>
  <c r="AB25" i="3"/>
  <c r="AA24" i="3"/>
  <c r="AB24" i="3"/>
  <c r="AA23" i="3"/>
  <c r="AB23" i="3"/>
  <c r="AA22" i="3"/>
  <c r="AB22" i="3"/>
  <c r="AA21" i="3"/>
  <c r="AB21" i="3"/>
  <c r="AA20" i="3"/>
  <c r="AB20" i="3"/>
  <c r="AA19" i="3"/>
  <c r="AB19" i="3"/>
  <c r="AA18" i="3"/>
  <c r="AB18" i="3"/>
  <c r="AA17" i="3"/>
  <c r="AB17" i="3"/>
  <c r="AA16" i="3"/>
  <c r="AB16" i="3"/>
  <c r="AA15" i="3"/>
  <c r="AB15" i="3"/>
  <c r="AA14" i="3"/>
  <c r="AB14" i="3"/>
  <c r="AA13" i="3"/>
  <c r="AB13" i="3"/>
  <c r="AA12" i="3"/>
  <c r="AB12" i="3"/>
  <c r="AA11" i="3"/>
  <c r="AB11" i="3"/>
  <c r="AA10" i="3"/>
  <c r="AB10" i="3"/>
  <c r="AA9" i="3"/>
  <c r="AB9" i="3"/>
  <c r="AA8" i="3"/>
  <c r="AB8" i="3"/>
  <c r="AA7" i="3"/>
  <c r="AB7" i="3"/>
  <c r="AA6" i="3"/>
  <c r="AB6" i="3"/>
  <c r="AA5" i="3"/>
  <c r="AB5" i="3"/>
  <c r="AA4" i="3"/>
  <c r="AB4" i="3"/>
  <c r="AA3" i="3"/>
  <c r="AB3" i="3"/>
  <c r="G1" i="5"/>
  <c r="H1" i="5"/>
  <c r="I1" i="5"/>
  <c r="C1" i="5"/>
  <c r="V9" i="3" l="1"/>
  <c r="U20" i="3"/>
  <c r="U19" i="3"/>
  <c r="U11" i="3"/>
  <c r="U43" i="3"/>
  <c r="V17" i="3"/>
  <c r="U27" i="3"/>
  <c r="U45" i="3"/>
  <c r="U29" i="3"/>
  <c r="U53" i="3"/>
  <c r="U37" i="3"/>
  <c r="U52" i="3"/>
  <c r="U44" i="3"/>
  <c r="U36" i="3"/>
  <c r="U28" i="3"/>
  <c r="V22" i="3"/>
  <c r="V6" i="3"/>
  <c r="U4" i="3"/>
  <c r="U21" i="3"/>
  <c r="U7" i="3"/>
  <c r="V24" i="3"/>
  <c r="V16" i="3"/>
  <c r="V8" i="3"/>
  <c r="V15" i="3"/>
  <c r="U5" i="3"/>
  <c r="V13" i="3"/>
  <c r="V3" i="3"/>
  <c r="U3" i="3"/>
</calcChain>
</file>

<file path=xl/sharedStrings.xml><?xml version="1.0" encoding="utf-8"?>
<sst xmlns="http://schemas.openxmlformats.org/spreadsheetml/2006/main" count="6329" uniqueCount="3022">
  <si>
    <t>GUID</t>
  </si>
  <si>
    <t>Column1</t>
  </si>
  <si>
    <t>Number</t>
  </si>
  <si>
    <t>PGUID</t>
  </si>
  <si>
    <t>P</t>
  </si>
  <si>
    <t>CGUID</t>
  </si>
  <si>
    <t>C</t>
  </si>
  <si>
    <t>L</t>
  </si>
  <si>
    <t>LGUID</t>
  </si>
  <si>
    <t>MGUID</t>
  </si>
  <si>
    <t>M</t>
  </si>
  <si>
    <t>JG</t>
  </si>
  <si>
    <t>GG</t>
  </si>
  <si>
    <t>SGUID</t>
  </si>
  <si>
    <t>S</t>
  </si>
  <si>
    <t>Sbody</t>
  </si>
  <si>
    <t>Order</t>
  </si>
  <si>
    <t>SSGUID</t>
  </si>
  <si>
    <t>SS</t>
  </si>
  <si>
    <t>Ssbody</t>
  </si>
  <si>
    <t>Column2</t>
  </si>
  <si>
    <t>NA Exempt</t>
  </si>
  <si>
    <t>PHU</t>
  </si>
  <si>
    <t>79W04RNQdJZRe3njUpaeBd</t>
  </si>
  <si>
    <t>QMS 06 a)</t>
  </si>
  <si>
    <t>5XMi6XmhuEYCiIfqyDZaQg</t>
  </si>
  <si>
    <t>"The individual producer/producer group registered for PO shall identify all final ready-to-be-sold products (either from farm level or after product handling) with the individual producer’s/producer group’s GLOBALG.A.P. identification number if the product is certified. The GLOBALG.A.P. identification number shall not be used to label noncertified products. 
In the cases of multisite producers with a QMS and producer groups, the QMS shall ensure correct use of the GLOBALG.A.P. identification number. 
All products shall be traceable to the respective production site/product handling unit (PHU), and certified and noncertified products shall be fully segregated at all times. The individual producer/producer group shall be able to demonstrate that their traceability and recording system guarantees full traceability and segregation. 
Having IFA v6 Smart and IFA v6 GFS certification at the same time is not considered PO. However, whenever a need arises to identify and segregate the certified product according to the IFA v6 Smart and IFA v6 GFS editions, the individual producer/producer group shall use the GLOBALG.A.P. identification number for IFA v6 Smart (e.g., GGN_1234567890123) and the GLOBALG.A.P. identification number with GFS extension for IFA v6 GFS (e.g., GGN_1234567890123_GFS).
In the plants scope, production of certified and noncertified products in the same production site is not allowed unless there are distinctive visible differences detectable by the average consumer between the certified and noncertified products (e.g., cherry tomatoes vs. Roma tomatoes)."</t>
  </si>
  <si>
    <t>Jsn2x9D2RCSVoZKIe2Ecs</t>
  </si>
  <si>
    <t>-</t>
  </si>
  <si>
    <t>5nISxpmIvwZJyExTIGOvlS</t>
  </si>
  <si>
    <t>5ZsnePvk5YgFXWZV6SeLdd</t>
  </si>
  <si>
    <t>5TvyR0UgB0EOmnMkFaZftX</t>
  </si>
  <si>
    <t>2vYJygvVftgR2fZXfWoAXy</t>
  </si>
  <si>
    <t>QMS 12.3.4 c)</t>
  </si>
  <si>
    <t>2Npvp3Ky0Py5UYPi9Lc9Bc</t>
  </si>
  <si>
    <t>Plant protection, fertilizer, and integrated pest management training, either as part of formal qualifications or through the successful completion of formal training; all formal trainings by specialists on these topics.</t>
  </si>
  <si>
    <t>4C2gsJHZv4iinAHFdFqzqK</t>
  </si>
  <si>
    <t>1wFLkLpapYX6o9clnCsMpf</t>
  </si>
  <si>
    <t>1BnFlmGW0Ot9L6jH3exJeV</t>
  </si>
  <si>
    <t>QMS 12.3.4 a)</t>
  </si>
  <si>
    <t>6418BtRK2opo3u9jqeU5Je</t>
  </si>
  <si>
    <t>Training in the HACCP system either as part of formal qualifications or by the successful completion of formal training based on the principles of the Codex Alimentarius or training in food safety management standards (e.g., ISO 22000, BRCGS, IFS, PHA).</t>
  </si>
  <si>
    <t>3voqbMuJhYB0zSdIj0nPTo</t>
  </si>
  <si>
    <t>QMS 12.5 b)</t>
  </si>
  <si>
    <t>4HC8GLthoh1YAWUoifaOJ</t>
  </si>
  <si>
    <t>Key staff shall strictly observe the producer group’s/multisite producer’s procedures for maintaining the confidentiality of information and records.</t>
  </si>
  <si>
    <t>2Uopg36JNeaciZYcYszEzl</t>
  </si>
  <si>
    <t>1e8JoNizg2ftiAjc0nroCe</t>
  </si>
  <si>
    <t>QMS 12.5 a)</t>
  </si>
  <si>
    <t>2YbzsnBTEvKX1rx8sUg9nw</t>
  </si>
  <si>
    <t>Internal auditors are not allowed to audit their own work. Independence of key staff shall be controlled and ensured by the QMS (i.e., an internal QMS auditor cannot evaluate their own operations or a producer they have also consulted in the last two years, the QMS manager cannot perform QMS audits, etc.).</t>
  </si>
  <si>
    <t>6NTTw0A3AKlxyABvc2LeHF</t>
  </si>
  <si>
    <t>QMS 12.4 b)</t>
  </si>
  <si>
    <t>5zkgbgX01gSC7LvU3fzVaG</t>
  </si>
  <si>
    <t>Exceptions to this rule shall be clarified beforehand with the CB before the internal audit.</t>
  </si>
  <si>
    <t>5aNPbKKRWAA60MBjo0xV4c</t>
  </si>
  <si>
    <t>2CyFTya4AkdPi5aebpO1YD</t>
  </si>
  <si>
    <t>QMS 12.4 a)</t>
  </si>
  <si>
    <t>6dSy9AaddRwBEiWnud9uli</t>
  </si>
  <si>
    <t>QMS manager and internal auditor(s) shall have “working language” skills in the corresponding native/working language. This shall include locally used specialist terminology in the respective working language.</t>
  </si>
  <si>
    <t>7MNuQd0fnO64PQe1x2tXdj</t>
  </si>
  <si>
    <t>QMS 12.3.4 d)</t>
  </si>
  <si>
    <t>5eJedpDTWYy5jHWUlENi3m</t>
  </si>
  <si>
    <t>In all cases internal auditors shall have practical knowledge about the products they are auditing. Experience may be complemented by trainings on product characteristics and handling operations. These trainings can be done internally.</t>
  </si>
  <si>
    <t>2BwwxgDYtkDNY4YJJ6c99F</t>
  </si>
  <si>
    <t>QMS 12.3.4 b)</t>
  </si>
  <si>
    <t>343ONgLhyDcfnGVra4J7sb</t>
  </si>
  <si>
    <t>Food hygiene training either as part of formal qualifications or by the successful completion of formal training.</t>
  </si>
  <si>
    <t>1VbCaR7LOvrhDXUDihLio7</t>
  </si>
  <si>
    <t>QMS 12.3.3 b)</t>
  </si>
  <si>
    <t>CTJ4aFK8yh0kuYLhKDFWq</t>
  </si>
  <si>
    <t>Observing two CB or internal GLOBALG.A.P. farm audits or other by an already qualified auditor, and one successful witness audit by the internal QMS auditor by a qualified internal farm auditor or by the CB.</t>
  </si>
  <si>
    <t>3wx6HUisx5HDpRwFvCTwWN</t>
  </si>
  <si>
    <t>616zYTUodwv5eW5ONrUK3O</t>
  </si>
  <si>
    <t>QMS 12.3.3 a)</t>
  </si>
  <si>
    <t>4wTp8fRQNnEFDE0PO4yfJv</t>
  </si>
  <si>
    <t>One-day practical audit training setting out basic principles of auditing.</t>
  </si>
  <si>
    <t>5x8odV8pDemBmaJg0KM065</t>
  </si>
  <si>
    <t>QMS 12.3.2 b)</t>
  </si>
  <si>
    <t>1Qh9AFasGBirp7WYcMbaiB</t>
  </si>
  <si>
    <t>Completion of internal QMS auditor training related to QMS (minimum duration 16 hours).</t>
  </si>
  <si>
    <t>4hGEPqL5l7s3DOLYKtvmbC</t>
  </si>
  <si>
    <t>2ZWeFlBJ1gXx8L9qnsLpZb</t>
  </si>
  <si>
    <t>QMS 12.3.2 a)</t>
  </si>
  <si>
    <t>42T25EDLOOy5JLzV8uNqTQ</t>
  </si>
  <si>
    <t>Practical knowledge of QMS.</t>
  </si>
  <si>
    <t>47O1oyz1CZ0Rc6FIqYd4lF</t>
  </si>
  <si>
    <t xml:space="preserve">QMS 12.3.1 </t>
  </si>
  <si>
    <t>f4qhUioDpoOhErt6XxHy5</t>
  </si>
  <si>
    <t>Completion of internal QMS auditor training related to QMS and training related to the relevant GLOBALG.A.P. standard (total minimum duration of 16 hours).</t>
  </si>
  <si>
    <t>6tORAFbgXTHTA03U5KBq2e</t>
  </si>
  <si>
    <t>34hTglf3VeodTar3hmCc1n</t>
  </si>
  <si>
    <t>QMS 12.2 a)</t>
  </si>
  <si>
    <t>20zYwQC5wJn6zmQDY36tK8</t>
  </si>
  <si>
    <t>A post-high school diploma in a discipline related to the scope of certification (plants and/or livestock and/or aquaculture); or an agricultural high school qualification with two years of experience in the relevant scope after qualification; or any other high school qualification with three years of sector-specific experience (e.g., farm management, including owner operators, in the relevant product; commercial consultant in the relevant product; field experience relevant to specific products) and participation in educational opportunities relevant to the scope of certification.</t>
  </si>
  <si>
    <t>5YUhVcJlBJEi7I8LspLadi</t>
  </si>
  <si>
    <t>2W6ptDr7IcksP24YpGNfmP</t>
  </si>
  <si>
    <t>QMS 12.1 a)</t>
  </si>
  <si>
    <t>5A8OG3QIuPeWvphwrx5Cnj</t>
  </si>
  <si>
    <t>A post-high school diploma in a discipline related to the scope of certification (plants); or an agricultural high school qualification with two years of experience in the relevant scope after qualification; or any other high school qualification with two years of experience in QMS and three years of experience in the relevant scope after qualification.</t>
  </si>
  <si>
    <t>1VqzFhqArY3cojASXB90xU</t>
  </si>
  <si>
    <t>6HsZqjLzYopY9YOwTF0UJD</t>
  </si>
  <si>
    <t>QMS 11.3 c)</t>
  </si>
  <si>
    <t>ibSd33o28q3shPzIvqV9m</t>
  </si>
  <si>
    <t>The internal farm auditor shall not perform internal QMS auditor tasks.</t>
  </si>
  <si>
    <t>6r5HimlyZ0M2nrD6K2tkEv</t>
  </si>
  <si>
    <t>68QqPVS7uQ4h17EehtW3dB</t>
  </si>
  <si>
    <t>4LpdTaOdhzXBzQdnfTqs3M</t>
  </si>
  <si>
    <t>QMS 11.3 b)</t>
  </si>
  <si>
    <t>4Gq6ZGMzRT374edAYsr5sN</t>
  </si>
  <si>
    <t>The internal farm auditor shall produce timely and accurate reports on such audits.</t>
  </si>
  <si>
    <t>3qNnst5GDedcVs8F4M6Zbq</t>
  </si>
  <si>
    <t>QMS 11.3 a)</t>
  </si>
  <si>
    <t>3PDzknSyiJ3q2Kb4EBsZWv</t>
  </si>
  <si>
    <t>The internal farm auditor conducts farm audits (at members/sites) and the PHUs (of producer group members) to assess compliance with the certification requirements.</t>
  </si>
  <si>
    <t>5oY1O6YWPIS8K1k7rFiaUt</t>
  </si>
  <si>
    <t>QMS 11.2 c)</t>
  </si>
  <si>
    <t>3AJLnVwy5Ax222crz4GF0X</t>
  </si>
  <si>
    <t>The QMS auditor may approve the members/sites based on the audit reports of the internal farm auditor(s). If internal QMS auditors conduct the farm audits, they shall not approve those audit reports.</t>
  </si>
  <si>
    <t>4LkoX8uL7IKysZNtMA9ACA</t>
  </si>
  <si>
    <t>5xyNejTuRBCrWN89BmARgA</t>
  </si>
  <si>
    <t>QMS 11.2 b)</t>
  </si>
  <si>
    <t>2p1UqnD0ioovlFzHayjTpa</t>
  </si>
  <si>
    <t>The QMS auditor shall produce timely and accurate reports on such audits.</t>
  </si>
  <si>
    <t>20YBlV9ESx54hpNn01xKv1</t>
  </si>
  <si>
    <t>QMS 11.2  a)</t>
  </si>
  <si>
    <t>7y4lby1yEYWJQyehPGq5OE</t>
  </si>
  <si>
    <t>The internal QMS auditor audits the QMS and central PHUs of the producer group/multisite producer with QMS to assess compliance with the certification requirements.</t>
  </si>
  <si>
    <t>47xZ8QOMseDCg2S24j96Hw</t>
  </si>
  <si>
    <t>QMS 11.1 e)</t>
  </si>
  <si>
    <t>4emY9VZpFZQL7vY69Yy5h8</t>
  </si>
  <si>
    <t>If the QMS manager does not perform the internal farm audits, they can approve the members/sites based on the audit reports of the internal farm auditor(s).</t>
  </si>
  <si>
    <t>2rWrYhbbVlHZkKXd3fJaOG</t>
  </si>
  <si>
    <t>5GnlC7GKoc7pXAsHQ0Imc4</t>
  </si>
  <si>
    <t>QMS 11.1 d)</t>
  </si>
  <si>
    <t>kZmyy5JGh70XDSDsGuVKS</t>
  </si>
  <si>
    <t>However, the QMS manager shall not perform internal QMS audits.</t>
  </si>
  <si>
    <t>35GivpeNKfuhswZ87FwqW9</t>
  </si>
  <si>
    <t>QMS 11.1 c)</t>
  </si>
  <si>
    <t>3vhL6mz1LANWQH3hLuaebm</t>
  </si>
  <si>
    <t>The QMS manager shall produce timely and accurate reports on such internal farm audits.</t>
  </si>
  <si>
    <t>4DqX2bf01qn8pACXAEmsHl</t>
  </si>
  <si>
    <t>QMS 11.1 b)</t>
  </si>
  <si>
    <t>1wQMas7HW9tS2ILtrJZWbN</t>
  </si>
  <si>
    <t>The QMS manager may conduct internal farm audits (at members/sites) to assess compliance with the certification requirements.</t>
  </si>
  <si>
    <t>23YWEObCnZPUAud9D3HUX7</t>
  </si>
  <si>
    <t>QMS 11.1 a)</t>
  </si>
  <si>
    <t>78fL0fkmvEJw5Ioh3T7zp0</t>
  </si>
  <si>
    <t>The QMS manager shall manage the organization’s QMS in order to ensure compliance by all registered members/sites and PHUs. This includes, for example, development and control of QMS documentation, management of an internal register, receiving the QMS audits (both internal and by the CB), and implementing the necessary corrective actions.</t>
  </si>
  <si>
    <t>2ox7KATgg1rHddyghNOVcE</t>
  </si>
  <si>
    <t>QMS 10 a)</t>
  </si>
  <si>
    <t>1m5PJpsTuP5EFKq9ZIQWzn</t>
  </si>
  <si>
    <t>The producer group/multisite producer shall use the GLOBALG.A.P. claim according to the rules in “GLOBALG.A.P. trademarks use: Policy and guidelines.”</t>
  </si>
  <si>
    <t>22fWhXIF7ToLyYWekldl82</t>
  </si>
  <si>
    <t>5aCmseIWKVHBPvlvJkDt8U</t>
  </si>
  <si>
    <t>QMS 09 f)</t>
  </si>
  <si>
    <t>3W35PBmFZ2C6K8xyHJ2qg</t>
  </si>
  <si>
    <t>Regardless of the number of members/sites and the increase in quantity, if a new product is to be added to the certificate between surveillance CB audits and certification audits, a CB audit shall be carried out to the square root of the members/sites growing the new product.</t>
  </si>
  <si>
    <t>6ODApAejiQtNrOwOQO5Tai</t>
  </si>
  <si>
    <t>2xnl02oWw27DSqXXrDXVeb</t>
  </si>
  <si>
    <t>QMS 09 e)</t>
  </si>
  <si>
    <t>66QKm0NAr8V5iU8zqKRQhW</t>
  </si>
  <si>
    <t>In c) and d) the minimum sample of members/sites to be audited by a CB is the square root of the number of new members/sites.</t>
  </si>
  <si>
    <t>1VFsWOn15DcSxCtF8TdOHr</t>
  </si>
  <si>
    <t>QMS 09 d)</t>
  </si>
  <si>
    <t>1MaCX2Z19PPEjqwAzIAFif</t>
  </si>
  <si>
    <t>Regardless of the percentage by which the number of approved members/sites increases in one year, should the newly registered farms increase the production area of previously registered products by more than 10% in one year, or the change in members/sites exceeds 10%, further CB audits of the newly added members/sites and a CB audit of at least the relevant part of the QMS is required before additional members/sites can be added to the certificate.</t>
  </si>
  <si>
    <t>25wPmkupmcJWKgBfnWOX1b</t>
  </si>
  <si>
    <t>QMS 09 c)</t>
  </si>
  <si>
    <t>n9cUSp8vMMDQLrcGVUlU1</t>
  </si>
  <si>
    <t>If the number of approved members/sites increases by more than 10% in one year, further CB farm audits of the newly added members/sites and an audit of at least the relevant part of the QMS will be required before additional members/sites can be added to the certificate. The relevant part of the QMS is the internal approval procedure: Internal farm audit, review of the internal farm audit report, inclusion of the new member/site in the QMS internal register with status “approved.”</t>
  </si>
  <si>
    <t>2iGTwTjiqdPpbl2AfgQOLv</t>
  </si>
  <si>
    <t>QMS 09 b)</t>
  </si>
  <si>
    <t>4qNnLKTsGErNemvc6M9jYS</t>
  </si>
  <si>
    <t>Up to 10% of new members/sites in one year can be added to the approved list by registering the members or sites without necessarily resorting to further verification by the CB.</t>
  </si>
  <si>
    <t>7e6ZPpKrvmHj2yfqVOXncF</t>
  </si>
  <si>
    <t>QMS 09 a)</t>
  </si>
  <si>
    <t>7dUeXWQFhdDjT3GrJfHmap</t>
  </si>
  <si>
    <t>New sites and members may be added to a valid certificate (provided internal approval procedures are met). It is the responsibility of the certificate holder to immediately update the CB on any addition or withdrawal of members/sites to/from the list of approved members/sites.</t>
  </si>
  <si>
    <t>74KmULWrqfn3iOpKKTDuje</t>
  </si>
  <si>
    <t>QMS 08 d)</t>
  </si>
  <si>
    <t>6u9wV57SFk4ajXOiumpQbx</t>
  </si>
  <si>
    <t>If the PHU is subcontracted and it already has a post-farm gate food safety certification recognized by the Global Food Safety Initiative (GFSI) for scope BIII (www.mygfsi.com), the internal QMS auditor shall audit as a minimum segregation and traceability, as well as postharvest treatments, if applicable. The internal QMS auditor may reaudit all other applicable P&amp;Cs in the case of doubt. If the subcontracted PHU is included in another GLOBALG.A.P. certification (e.g., IFA, CoC, PHA), the QMS may accept this certificate or may decide to perform its own internal audit of the PHU.</t>
  </si>
  <si>
    <t>35yeNtmczlcF0LL6aw5z15</t>
  </si>
  <si>
    <t>5jrG8q51j6reyQV6V0ISsL</t>
  </si>
  <si>
    <t>QMS 08 c)</t>
  </si>
  <si>
    <t>2HrUi7YuisIfEZwXv7QtQR</t>
  </si>
  <si>
    <t>Subcontractors shall work in accordance with the QMS-relevant procedures and this shall be specified in service level agreements or contracts.</t>
  </si>
  <si>
    <t>5yjDvNuLRtvcp94spq92yq</t>
  </si>
  <si>
    <t>QMS 08 b)</t>
  </si>
  <si>
    <t>75qtao4g8vzQTpLXgUdIQY</t>
  </si>
  <si>
    <t>Records shall be maintained to demonstrate that the competency of any subcontractor is assessed and meets the requirements of the relevant GLOBALG.A.P. standard.</t>
  </si>
  <si>
    <t>dr4WIeeyGjQYMeVJb0hjU</t>
  </si>
  <si>
    <t>QMS 08 a)</t>
  </si>
  <si>
    <t>3LYTbmuKiPgTq4XBGT6Hiw</t>
  </si>
  <si>
    <t>Where any activities are outsourced to third parties, procedures shall exist to ensure that these activities are carried out in accordance with the requirements of the relevant GLOBALG.A.P. standard.</t>
  </si>
  <si>
    <t>iYL5oJR0HuadRzZKZ7JSu</t>
  </si>
  <si>
    <t>QMS 07 d)</t>
  </si>
  <si>
    <t>0N8ska3Kcosskt6uO0K5d</t>
  </si>
  <si>
    <t>The procedure shall be tested in an appropriate manner at least annually to ensure that it is effective and records of the test retained. If a real withdrawal occurred during the last 12 months, it can be counted as the annual test.</t>
  </si>
  <si>
    <t>7ue3ZV8NziRZnY4dzUsISX</t>
  </si>
  <si>
    <t>3upzDFN90r4SmfeAXL3gvQ</t>
  </si>
  <si>
    <t>QMS 07 c)</t>
  </si>
  <si>
    <t>6XYxT1as7fDy40NCxPvz9R</t>
  </si>
  <si>
    <t>The procedure shall be capable of being operated at any time.</t>
  </si>
  <si>
    <t>4QdHdFEFKM5G5hhQXU3cgY</t>
  </si>
  <si>
    <t>QMS 07 b)</t>
  </si>
  <si>
    <t>7KqTz6AH8i2KAriPoZDfP3</t>
  </si>
  <si>
    <t>Procedures shall identify the types of events that may result in a withdrawal, persons responsible for taking decisions on the possible product withdrawal, the mechanism for notifying customers and the GLOBALG.A.P. approved CB, and methods of reconciling stock.</t>
  </si>
  <si>
    <t>20RejMuorHUql0srmvTSvk</t>
  </si>
  <si>
    <t>QMS 07 a)</t>
  </si>
  <si>
    <t>2Ry5rd7tX88d6Vd2mfbiQU</t>
  </si>
  <si>
    <t>Documented procedures shall be in place to effectively manage the withdrawal of registered products.</t>
  </si>
  <si>
    <t>3YPYSJZQXr1qb8TbB21Anm</t>
  </si>
  <si>
    <t>QMS 06 n)</t>
  </si>
  <si>
    <t>PADWOpSYW9pWPXLHemlDB</t>
  </si>
  <si>
    <t>This section shall be audited both internally and by the CB also at PHU level while PHUs are in operation.</t>
  </si>
  <si>
    <t>5HmeC9EfoP1uukF8SCadK7</t>
  </si>
  <si>
    <t>QMS 06 m)</t>
  </si>
  <si>
    <t>3A0JUofrKjYbsUew5sAIe</t>
  </si>
  <si>
    <t>Conversion ratios shall be calculated and available for each relevant handling process. All generated product waste quantities shall be recorded. Losses due to handling, sorting, grading, and other shall be calculated and available for each handling process where loss occurs. The losses can be estimated but shall be justifiable and supported by records. A valid estimated record of the quantity or volume of harvested/slaughtered/processed product shall be compared with the records of the amount of product sold.</t>
  </si>
  <si>
    <t>1p8ME6GTtZGW4Ds41COZ4X</t>
  </si>
  <si>
    <t>QMS 06 l)</t>
  </si>
  <si>
    <t>78EaWp8AJkVQdPAe6w1O8s</t>
  </si>
  <si>
    <t>The PHUs included in the certification scope shall operate procedures that enable registered products to be identifiable and traceable from receipt through handling, storage, and dispatch.</t>
  </si>
  <si>
    <t>1i4VfTKjndxmhBUNzFTh1v</t>
  </si>
  <si>
    <t>QMS 06 k)</t>
  </si>
  <si>
    <t>5Kjygo518Kns1GFT8Znobe</t>
  </si>
  <si>
    <t>Quantities (including information on volumes or weight) of incoming, outgoing, and stored products (including the certification status, whether originating from certified or noncertified production processes) shall be recorded and a summary maintained so as to facilitate the mass balance verification process. The documents shall demonstrate the consistent balance between certified and noncertified input and the output. The frequency of the mass balance verification shall be defined and appropriate to the scale of the operation, but the verification shall be done at least annually for each product. Documents for demonstrating mass balance shall be clearly identified. During initial CB audits, the system shall be ready, but there are still no records available, as the processes have not yet been certified.</t>
  </si>
  <si>
    <t>31oWl8DB8nbnMgGrrlEVWA</t>
  </si>
  <si>
    <t>QMS 06 j)</t>
  </si>
  <si>
    <t>5a7YPy9nc5Qhq0R5fAn6ut</t>
  </si>
  <si>
    <t>Sales details of products from certified and noncertified production processes shall be recorded, with particular attention to quantities delivered/sold as originating from certified production processes.</t>
  </si>
  <si>
    <t>sDRzp9KJkPk9QzAfmtlZr</t>
  </si>
  <si>
    <t>QMS 06  i)</t>
  </si>
  <si>
    <t>7GF5N0hoSZOWfb9aGMWKX1</t>
  </si>
  <si>
    <t>Appropriately to the scale of the operation, procedures shall be established, documented, and maintained for identifying incoming products from certified and noncertified processes from members/sites or purchased from different sources (i.e., other producers or traders). Records shall include:
(i)	Product description
(ii)	GLOBALG.A.P. certification status
(iii)	Quantities of incoming/purchased product(s)
(iv)	List of approved suppliers and supplier details
(v)	Copy of the GLOBALG.A.P. certificates, in case of products from certified production processes
(vi)	Traceability data/codes related to the incoming/purchased products
(vii)	Purchase orders/invoices received by the certificate holder</t>
  </si>
  <si>
    <t>3pjgotokxuIm4fcIKenCdy</t>
  </si>
  <si>
    <t>QMS 06 h)</t>
  </si>
  <si>
    <t>2VSfzw9B4Kz8Yf7CrQefcS</t>
  </si>
  <si>
    <t>All transaction documentation (sales invoices, other sales-related documents, dispatch documentation, etc.) related to sales of products coming from a certified production process shall include the GLOBALG.A.P. identification number of the certificate holder and shall contain a reference to the GLOBALG.A.P. certification status. This is not obligatory in internal documentation. Positive identification is enough (e.g., “GGN_GLOBALG.A.P. certified &lt;product name&gt;”). Indication of the certification status is obligatory regardless of whether the certified product (i.e., product coming from a certified production process) is sold as certified or not. This, however, cannot be checked during the initial CB audit because the producer group/multisite producer is not yet certified and cannot refer to the GLOBALG.A.P. certification status before the first positive certification decision.</t>
  </si>
  <si>
    <t>pO5cgxHrIz6MQ3k774R3S</t>
  </si>
  <si>
    <t>QMS 06 g)</t>
  </si>
  <si>
    <t>593VEVVdIr1NkYfCVv67Co</t>
  </si>
  <si>
    <t>There shall be a final document check to ensure correct product dispatch of products from certified and noncertified processes.</t>
  </si>
  <si>
    <t>1yIcsOcXRlYvMFbYqbcWSI</t>
  </si>
  <si>
    <t>QMS 06 f)</t>
  </si>
  <si>
    <t>tnY3w0SAAowHGCrI3pVRY</t>
  </si>
  <si>
    <t>If the certificate holder wants to label their products with a GLOBALG.A.P. identification number (e.g., GGN), it can be the identification number of the certificate holder (producer group/multisite producer), the identification number of the producer group member who produced the product, or both numbers. If producer group members pack and label the product, the producer group may require those members to include the identification number of the producer group (e.g., the GGN of the producer group) with or without the identification number of the producer group member. In the case of multisite producers with QMS, it shall be the identification number of the certificate holder. The identification number shall be used on the smallest individually packed unit, regardless of whether this unit is final consumer packaging or not. The GLOBALG.A.P. identification number shall not be used to label products from noncertified production processes.</t>
  </si>
  <si>
    <t>3ybO3uF2FZBIzPfCw8LneG</t>
  </si>
  <si>
    <t>QMS 06 e)</t>
  </si>
  <si>
    <t>3vLDxMId6mhKFa4eofR03L</t>
  </si>
  <si>
    <t>Effective systems and procedures shall be in place to prevent any mislabeling of products from GLOBALG.A.P. certified and non-certified production processes. Conforming products entering the PHU(s) (either from members/sites or from external sources) shall be immediately identified with a GLOBALG.A.P. identification number (e.g., GGN) or any other reference that is clearly explained in the QMS procedures and provides a unique reference to their certification status in order to ensure proper segregation during handling processes. This reference shall be used on the smallest individually identified unit.</t>
  </si>
  <si>
    <t>1Xa9YlVK8kbY0HL0tH4UZC</t>
  </si>
  <si>
    <t>QMS 06 d)</t>
  </si>
  <si>
    <t>73LBRFPCl0cBPhg52LSeFD</t>
  </si>
  <si>
    <t>Products meeting the requirements of the relevant GLOBALG.A.P. standard and marketed as such shall be handled in a manner that prevents their being mixed with products not meeting the requirements of the GLOBALG.A.P. standard. An effective system shall be in place to ensure segregation of products from certified and non-certified production processes. This can be done via physical identification or product handling procedures, including the relevant records.</t>
  </si>
  <si>
    <t>4j6zDpl6SnMFyOOSmENBhe</t>
  </si>
  <si>
    <t>QMS 06 c)</t>
  </si>
  <si>
    <t>4NQ2TkswKypTn6ALb95h4Q</t>
  </si>
  <si>
    <t>A mass balance exercise shall be carried out at least annually for each registered product to demonstrate compliance within the certificate holder’s legal entity.</t>
  </si>
  <si>
    <t>4kmCwWlfqKg24IR8lrwxrq</t>
  </si>
  <si>
    <t>QMS 06 b)</t>
  </si>
  <si>
    <t>1ZywsjMBTsxxIhYnxvNYJE</t>
  </si>
  <si>
    <t>There shall be a documented procedure for identifying registered products and ensuring traceability of all products (conforming and non-conforming) to their members/sites.</t>
  </si>
  <si>
    <t>4HgyWY1w8RwqiwGBkjLLTI</t>
  </si>
  <si>
    <t>QMS 05.03 i)</t>
  </si>
  <si>
    <t>3hDyCe6Dg58sJIY5UDZxh6</t>
  </si>
  <si>
    <t>Producer groups can lift product suspensions and self-suspensions issued by themselves on their accepted producer group members.</t>
  </si>
  <si>
    <t>4riK5U0xPiGEWHpHRmn4Nr</t>
  </si>
  <si>
    <t>TNECOkMrplT0VST5e7LlI</t>
  </si>
  <si>
    <t>7DHBfjjLjLOY3JRH1ZeWa9</t>
  </si>
  <si>
    <t>QMS 05.03 h)</t>
  </si>
  <si>
    <t>5czniNIy1e6pc7mx21uBI3</t>
  </si>
  <si>
    <t>Producer group members cannot change producer groups until the non-conformance that led to the respective sanction is satisfactorily closed.</t>
  </si>
  <si>
    <t>6PLp6b5GI6uYQqqHV7KiRH</t>
  </si>
  <si>
    <t>QMS 05.03 g)</t>
  </si>
  <si>
    <t>4AsmK7v6adDXhBpsyx06tl</t>
  </si>
  <si>
    <t>Records shall be maintained of all sanctions, including evidence of subsequent corrective actions and decision-making processes.</t>
  </si>
  <si>
    <t>1aIbBbOw1n5ZnEf1zuCKUW</t>
  </si>
  <si>
    <t>QMS 05.03 f)</t>
  </si>
  <si>
    <t>6MmtrtGUa4eRQlu6aiiSMP</t>
  </si>
  <si>
    <t>Mechanisms shall be in place to immediately notify the GLOBALG.A.P. approved CB about suspensions or cancellations of registered members/sites.</t>
  </si>
  <si>
    <t>Hdqz1AZCpy89wNndnTDJE</t>
  </si>
  <si>
    <t>QMS 05.03 e)</t>
  </si>
  <si>
    <t>22iIWHZRLwZF0Bg5ALJ1EG</t>
  </si>
  <si>
    <t>A product cannot be partially suspended for a member/site (i.e., the entire product shall be suspended).</t>
  </si>
  <si>
    <t>2bsGeVBFWitmkaKfJGxZEY</t>
  </si>
  <si>
    <t>QMS 05.03 d)</t>
  </si>
  <si>
    <t>7ej3Rixd79ATiQBYeAs8Oz</t>
  </si>
  <si>
    <t>A system of sanctions that meets the requirements defined in section 6.4.3 of GR QMS shall apply to all members/sites. All internal sanctions shall be decided by the QMS.</t>
  </si>
  <si>
    <t>1NKtiY2J6KyCS9PfDM77LS</t>
  </si>
  <si>
    <t>QMS 05.03 c)</t>
  </si>
  <si>
    <t>42LiAVxuEFHxKqz8lgVHqe</t>
  </si>
  <si>
    <t>Responsibility for implementing and resolving corrective actions shall be clearly defined.</t>
  </si>
  <si>
    <t>3vVk1FXSa0dPVEfKM07KQ1</t>
  </si>
  <si>
    <t>QMS 05.03 b)</t>
  </si>
  <si>
    <t>7JJyhaKFX8nYHOUDeorErs</t>
  </si>
  <si>
    <t>Corrective actions following non-compliances shall be evaluated and a timescale defined for action.</t>
  </si>
  <si>
    <t>4XcTV31Tz5kZHq8rvfD8JK</t>
  </si>
  <si>
    <t>QMS 05.03 a)</t>
  </si>
  <si>
    <t>1gvjMMndt4xC8nVEc1wwrY</t>
  </si>
  <si>
    <t>There shall be a documented procedure for handling the non-compliances and corrective actions which may result from internal or CB audits, customer complaints, or failure of the QMS. This procedure shall describe how to identify and evaluate non-conformances and non-compliances detected at the QMS, PHU, and member/site levels.</t>
  </si>
  <si>
    <t>5KcnCp64SmMY1HiTbbSUej</t>
  </si>
  <si>
    <t>QMS 05.02 j)</t>
  </si>
  <si>
    <t>4dBeltbA6WP0tqoqitXsHP</t>
  </si>
  <si>
    <t>Where the internal audits take place continuously over a 12-month period, a predefined schedule shall be in place. This is not applicable for initial certification audits.</t>
  </si>
  <si>
    <t>5H57GE3E0oeJiTQUwzLR4e</t>
  </si>
  <si>
    <t>6THDYVJPPST9DRn7dtMmp1</t>
  </si>
  <si>
    <t>QMS 05.02 i)</t>
  </si>
  <si>
    <t>2lrhC5RROCFaEJvVb2RVQ6</t>
  </si>
  <si>
    <t>If there is only one internal QMS auditor who also performs the internal farm audits, the QMS manager shall approve the internal farm audits.</t>
  </si>
  <si>
    <t>5Q8qtTUrtZUZJbDoQpil4U</t>
  </si>
  <si>
    <t>QMS 05.02 h)</t>
  </si>
  <si>
    <t>bSLRPfesuTOeiAUHhozih</t>
  </si>
  <si>
    <t>The internal QMS auditor (or internal audit team; see section 4.5.1 c) in GR-QMS) shall review and make the decision on whether the member/site is compliant with the GLOBALG.A.P. requirements based on the internal farm audit reports presented.</t>
  </si>
  <si>
    <t>SOobLHYlAX4xLnnjOkYJK</t>
  </si>
  <si>
    <t>QMS 05.02 g)</t>
  </si>
  <si>
    <t>2X2iJxe2pYl9MKJiDrobyb</t>
  </si>
  <si>
    <t>The internal farm audit report shall contain the following information:
(i)	Identification of registered member(s)/site(s)
(ii)	Signature of the registered member and/or person responsible for the production site
(iii)	Date
(iv)	Internal farm auditor name and signature
(v)	Registered products
(vi)	Internal farm audit result against each of the GLOBALG.A.P. P&amp;Cs.
(vii)	Comments on P&amp;Cs. Unless the GLOBALG.A.P. Secretariat issues a separate document predetermining which P&amp;Cs shall be commented on, the checklist shall include details in the comments section for the Major Must P&amp;Cs that are found to be compliant, Major Must and Minor Must P&amp;Cs that are found to be noncompliant, and/or nonapplicable. This is necessary so that the audit trail can be reviewed after the event. Recommendations do not require comments.
(viii)	Details of any non-compliances identified and period for implementation of corrective actions
(ix)	Internal farm audit results with calculation of compliance
(x)	Duration of the internal farm audit (record of start and end time)
(xi)	Name of internal QMS auditor who approved the audit report. Any other evidence of review and approval is also possible.</t>
  </si>
  <si>
    <t>2LA6EkWLVobcSnFaU9V15q</t>
  </si>
  <si>
    <t>QMS 05.02 f)</t>
  </si>
  <si>
    <t>2SrUkFYDzQzCycisoYS4dG</t>
  </si>
  <si>
    <t>The original internal farm audit reports and notes shall be maintained and available for the CB audit.</t>
  </si>
  <si>
    <t>8FL1Y4RRMHNBwrz2prbQF</t>
  </si>
  <si>
    <t>QMS 05.02 e)</t>
  </si>
  <si>
    <t>aVvFtHwZD4ZnRfdUUr268</t>
  </si>
  <si>
    <t>New members/sites shall always be internally audited and approved prior to being entered in the QMS internal register  (see section 4.1.2 in GR-Rules for QMS ).</t>
  </si>
  <si>
    <t>1mHxIpbN7DG2t8s5s3jPZ9</t>
  </si>
  <si>
    <t>QMS 05.02 d)</t>
  </si>
  <si>
    <t>3NJj50QV2Pl784oMxFJmCf</t>
  </si>
  <si>
    <t>Internal farm auditors shall be independent of the area being audited and therefore be assigned via the QMS. Internal farm auditors cannot audit their own daily work.</t>
  </si>
  <si>
    <t>6VBi9OWvVuQG0gSiT4sT0v</t>
  </si>
  <si>
    <t>QMS 05.02 c)</t>
  </si>
  <si>
    <t>6As8OD3H9EmpQh78KH7ygA</t>
  </si>
  <si>
    <t>Internal farm auditors shall comply with the requirements set in section 8, Minimum qualification requirements for key staff.</t>
  </si>
  <si>
    <t>x2PHJKFINLtzOQ5fNgjgG</t>
  </si>
  <si>
    <t>QMS 05.02 b)</t>
  </si>
  <si>
    <t>2m9VtA2qdbHIy6eSue4KqP</t>
  </si>
  <si>
    <t>Internal farm audit timing shall follow the rules defined in the GLOBALG.A.P. GR and scope-specific rules.</t>
  </si>
  <si>
    <t>1nQurKREn3SaeGwPy4RgJB</t>
  </si>
  <si>
    <t>QMS 05.02 a)</t>
  </si>
  <si>
    <t>5lLljb4v0Qq3qAQQlu1wau</t>
  </si>
  <si>
    <t xml:space="preserve">Internal farm audits against all relevant GLOBALG.A.P. P&amp;Cs shall be carried out at each registered member/site (including corresponding production sites and PHUs) at least once per year. Farm/Site production-related records (e.g., medicine records) shall be present and audited on-farm to cross-check them with the farm situation (products, interviews, stores, etc.).
</t>
  </si>
  <si>
    <t>6e6seS1ymZ2i4yBrssk4LN</t>
  </si>
  <si>
    <t>QMS 05.01 j)</t>
  </si>
  <si>
    <t>5fW3tPfMwnYAUb7bKYgOSO</t>
  </si>
  <si>
    <t>The internal QMS audit shall be based on the GLOBALG.A.P. QMS requirements.</t>
  </si>
  <si>
    <t>3DacSTY4JYjnci5zdyhJco</t>
  </si>
  <si>
    <t>x8xzDJoxsKojitafXx0d5</t>
  </si>
  <si>
    <t>QMS 05.01 i)</t>
  </si>
  <si>
    <t>7jDCwzehBX4EOAzwEJnXid</t>
  </si>
  <si>
    <t>Where the internal QMS audit is not performed in 1 day but continuously over a 12-month period, a predefined schedule shall be in place.</t>
  </si>
  <si>
    <t>3d1qfccbdf46wJXPAG9LiL</t>
  </si>
  <si>
    <t>QMS 05.01 h)</t>
  </si>
  <si>
    <t>54BDiaCjWJHBs4ha4I0xLt</t>
  </si>
  <si>
    <t>The QMS checklist shall include the name and signature of the audited QMS representative, as well as the name and signature of the internal QMS auditor.</t>
  </si>
  <si>
    <t>3SuL64qH12O188SuvsoAK4</t>
  </si>
  <si>
    <t>QMS 05.01 g)</t>
  </si>
  <si>
    <t>3Uvo9WulJ4iJWUxPbN6OPa</t>
  </si>
  <si>
    <t>The completed QMS checklist (including central PHU requirements, where applicable) shall include comments for every QMS requirement and shall be available on-site for review by the CB auditor during the CB audit.</t>
  </si>
  <si>
    <t>EJMp8XufGHvI3sWNahu8t</t>
  </si>
  <si>
    <t>QMS 05.01 f)</t>
  </si>
  <si>
    <t>1xXxEYcRHNLp7SWYQv52LK</t>
  </si>
  <si>
    <t>Records of the internal QMS audit, internal audit findings, and follow-up of corrective actions resulting from the internal QMS audit(s) shall be maintained and available.</t>
  </si>
  <si>
    <t>7KNS2PJyvU2exuhhE6qFxk</t>
  </si>
  <si>
    <t>QMS 05.01 e)</t>
  </si>
  <si>
    <t>2jTyLAoNQBG631grzHTaj5</t>
  </si>
  <si>
    <t>The same person who initially develops the QMS may undertake the required internal QMS audits. However, the person responsible for the day-to-day ongoing management of the QMS is not allowed to conduct the internal QMS audits.</t>
  </si>
  <si>
    <t>1zeCHIRUVdLxzNWVTg9oyM</t>
  </si>
  <si>
    <t>QMS 05.01 d)</t>
  </si>
  <si>
    <t>7BorDgR70DB6gvACPso1VU</t>
  </si>
  <si>
    <t>Internal QMS auditors shall be independent of the area being audited.</t>
  </si>
  <si>
    <t>1R4dcWL3Lz7l3wQt1u9pVv</t>
  </si>
  <si>
    <t>QMS 05.01 c)</t>
  </si>
  <si>
    <t>4yHhzzLCpaQ6SY1LK8Qo6o</t>
  </si>
  <si>
    <t>Where the internal QMS auditor does not have the necessary training in food safety and/or good agricultural practices (G.A.P.) but only QMS training/experience, another person with these qualifications (and identified in the QMS) shall form part of the internal audit team to perform the internal PHU audits and the approval of the internal farm audits. Persons without food safety and G.A.P. qualifications cannot perform internal farm audits.</t>
  </si>
  <si>
    <t>2Ryiyi3V7PK92TP2EDOKd4</t>
  </si>
  <si>
    <t>QMS 05.01 b)</t>
  </si>
  <si>
    <t>7uwKTxAjIAvsEE60Ty8sz5</t>
  </si>
  <si>
    <t>Internal QMS auditors shall comply with the requirements set in section 8 (GR-Rules for QMS), Minimum qualification requirements for key staff</t>
  </si>
  <si>
    <t>366dv0ZPUsb3LfU83LWnRv</t>
  </si>
  <si>
    <t>QMS 05.01 a)</t>
  </si>
  <si>
    <t>7cCxjRC8dN24mDdrOMXotj</t>
  </si>
  <si>
    <t>The GLOBALG.A.P. QMS requirements shall be audited at least annually.</t>
  </si>
  <si>
    <t>2pCYqk5xhWbf7EYxtZNH9a</t>
  </si>
  <si>
    <t>QMS 05 b)</t>
  </si>
  <si>
    <t>49PckBddFufTaQwHFVcYc2</t>
  </si>
  <si>
    <t>The internal audits (QMS, PHUs, and members/sites) shall be carried out by the internal auditor(s) before the first CB audit and thereafter once per annum.</t>
  </si>
  <si>
    <t>1VkkS37pZI5NNBA7dZavWq</t>
  </si>
  <si>
    <t>QMS 05 a)</t>
  </si>
  <si>
    <t>pcnhEN5cKc0x90i2vtSz6</t>
  </si>
  <si>
    <t>The applicant shall undertake an internal QMS audit and internal farm audits of all members/sites and PHUs, covering all products and processes under the certification scope, to verify and ensure compliance with the certification requirements.</t>
  </si>
  <si>
    <t>1ABPDv7rdA8HRLCeVSSOoU</t>
  </si>
  <si>
    <t>QMS 04 e)</t>
  </si>
  <si>
    <t>5DCWsfLxSn0XBBgxrA8zrE</t>
  </si>
  <si>
    <t>If the certificate holder or a producer group member is facing a complaint regarding food safety (i.e., potentially involved in a foodborne outbreak), workers’ well-being, environmental protection, or is involved in a court trial or has been found by a court of law to have infringed a national or international law, and these actions can endanger the reputation and credibility of FoodPLUS GmbH and/or the GLOBALG.A.P. standard, the certificate holder shall inform the CB within 24 hours.</t>
  </si>
  <si>
    <t>1sjYNSfPgvLzeUoltfbbdl</t>
  </si>
  <si>
    <t>5RJ5Ago3d1lxagyB2sdi4j</t>
  </si>
  <si>
    <t>QMS 04 d)</t>
  </si>
  <si>
    <t>5x3DB3PrNdn8HHZkTM1T8f</t>
  </si>
  <si>
    <t>The procedure shall cover both complaints against the certificate holder and complaints against individual members/sites.</t>
  </si>
  <si>
    <t>1y9cXNXvIHRmb745J2SL8t</t>
  </si>
  <si>
    <t>QMS 04 c)</t>
  </si>
  <si>
    <t>2ENw16lM79lWf09olE8ccE</t>
  </si>
  <si>
    <t xml:space="preserve">The procedure shall be available to customers as required. </t>
  </si>
  <si>
    <t>523zl6veJ7IRzTPoMLyyaI</t>
  </si>
  <si>
    <t>QMS 04 b)</t>
  </si>
  <si>
    <t>4yK1YowHChcgDX1EBPZfQs</t>
  </si>
  <si>
    <t>There shall be a documented procedure that describes how complaints are received, registered, identified, investigated, followed up, and reviewed.</t>
  </si>
  <si>
    <t>bDt20NCNJXk6vppvP4rf8</t>
  </si>
  <si>
    <t>QMS 04 a)</t>
  </si>
  <si>
    <t>ig1daMCxkTdhvuLuV1rbv</t>
  </si>
  <si>
    <t>The applicant shall have a system for effectively managing customer complaints and the relevant part of the complaint system shall be available to the producer group members.</t>
  </si>
  <si>
    <t>2jjxmbLz6sdG6fPqawTBSX</t>
  </si>
  <si>
    <t>QMS 03.02 d)</t>
  </si>
  <si>
    <t>4azsGNHu0DIsMo6WE3F83R</t>
  </si>
  <si>
    <t>Records that are kept online or electronically are valid. If a signature is required, this can be a password or electronic signature that ensures the unique reference and authorization of the person signing. If a signature of the responsible person is needed, then this shall be present. The electronic records shall be available during the audits. Backups shall be available at all times.</t>
  </si>
  <si>
    <t>iX5cwfCbucoiOoSsaucW1</t>
  </si>
  <si>
    <t>6cqHYchodcu4mfags7nEfI</t>
  </si>
  <si>
    <t>2auYbvz1dpVyGMhvBaOOZu</t>
  </si>
  <si>
    <t>QMS 03.02 c)</t>
  </si>
  <si>
    <t>26JkQQNyScudJOfxsY8EZq</t>
  </si>
  <si>
    <t>Records shall be genuine, legible, stored appropriately, and maintained in suitable condition and shall be accessible for audits as required.</t>
  </si>
  <si>
    <t>6SHBHs3brMai9t5tdODRRe</t>
  </si>
  <si>
    <t>QMS 03.02 b)</t>
  </si>
  <si>
    <t>4Um3nN20wpK0FGSZ5abNFJ</t>
  </si>
  <si>
    <t>Records shall be kept for a minimum of two years.</t>
  </si>
  <si>
    <t>LXgoxbh5Yyuu3bLwtwiRQ</t>
  </si>
  <si>
    <t>QMS 03.02 a)</t>
  </si>
  <si>
    <t>2eQ6wGBy0sK0WWOYXK58L1</t>
  </si>
  <si>
    <t>There shall be records to demonstrate effective control and implementation of the QMS (including requirements, policies, and procedures of the quality manual and other relevant QMS documentation) and compliance with the requirements of the relevant GLOBALG.A.P. standard.</t>
  </si>
  <si>
    <t>1XarKYdO6hhh6hJwFcS9DV</t>
  </si>
  <si>
    <t>QMS 03.01 f)</t>
  </si>
  <si>
    <t>6TarGWCY6lr9kExMKzwvOG</t>
  </si>
  <si>
    <t>There shall be a system in place to ensure that documentation is reviewed and obsolete documents are effectively rescinded after new documents have been issued.</t>
  </si>
  <si>
    <t>4cLbnSmkp5Cb5himLWnflc</t>
  </si>
  <si>
    <t>4AcQFax0n2yc06qCjOi0xT</t>
  </si>
  <si>
    <t>QMS 03.01 e)</t>
  </si>
  <si>
    <t>F9YyVY94IJsHr8D57C0E4</t>
  </si>
  <si>
    <t>A copy of all relevant documentation shall be available at any location where the QMS is being controlled.</t>
  </si>
  <si>
    <t>3GnGoxpQiv1sMfTI3fFDMK</t>
  </si>
  <si>
    <t>QMS 03.01 d)</t>
  </si>
  <si>
    <t>3iWJ72o99RVNraoP8fd4KD</t>
  </si>
  <si>
    <t>Any changes in these documents shall be reviewed and approved by authorized staff prior to their distribution. Wherever possible, an explanation of the reason and nature of the changes shall be given.</t>
  </si>
  <si>
    <t>41KR49uu6JZk6pzFTgVpj9</t>
  </si>
  <si>
    <t>QMS 03.01 c)</t>
  </si>
  <si>
    <t>Da7Ij5kAcKzKNojDEKdgS</t>
  </si>
  <si>
    <t>All controlled documents shall be identified with an issue number, issue/review date, and appropriate page numbers.</t>
  </si>
  <si>
    <t>47amInkJy9GQmKEWSyVHdV</t>
  </si>
  <si>
    <t>QMS 03.01 b)</t>
  </si>
  <si>
    <t>73FgGPiYoxjan5hqn46h5W</t>
  </si>
  <si>
    <t>All documentation shall be reviewed and approved by authorized staff before issue and distribution.</t>
  </si>
  <si>
    <t>62FeT74TAKLtc83FdClhmD</t>
  </si>
  <si>
    <t>QMS 03.01 a)</t>
  </si>
  <si>
    <t>53wkQg6u4cdbnJT0RKpjFQ</t>
  </si>
  <si>
    <t>There shall be a written procedure defining the control of documents.</t>
  </si>
  <si>
    <t>7MnNqdcfapT8cK9RmjXhJ</t>
  </si>
  <si>
    <t>QMS 03 d)</t>
  </si>
  <si>
    <t>5OOJJHRTNQ0aWfgTMmPXFe</t>
  </si>
  <si>
    <t>The contents of the quality manual shall be reviewed periodically to ensure that it continues to meet the requirements of the relevant GLOBALG.A.P. standard and those internal requirements defined by the QMS. Any relevant modifications of the applicable GLOBALG.A.P. standard or published normative and obligatory documents that come into force shall be incorporated into the quality manual within the period given by the GLOBALG.A.P. Secretariat.</t>
  </si>
  <si>
    <t>1Cdo7siDY9b1YcxOO510co</t>
  </si>
  <si>
    <t>QMS 03 c)</t>
  </si>
  <si>
    <t>37huzGlp03XOPcr9jlhh5W</t>
  </si>
  <si>
    <t>Relevant documentation shall be available to assigned staff and registered producer group members.</t>
  </si>
  <si>
    <t>3Ar1U8szvT46ym4VLoXkAH</t>
  </si>
  <si>
    <t>QMS 03 b)</t>
  </si>
  <si>
    <t>2DyLn2PKzrBBm9YbOTK8V</t>
  </si>
  <si>
    <t>Documentation shall be sufficiently detailed to demonstrate compliance with the requirements of the relevant GLOBALG.A.P. standard.</t>
  </si>
  <si>
    <t>1ORTlqp1ct4yyBWUvsbctA</t>
  </si>
  <si>
    <t>QMS 03 a)</t>
  </si>
  <si>
    <t>2wt4mziB6sq0EU3pk3MiWt</t>
  </si>
  <si>
    <t>All documentation relevant to the operation of the QMS for GLOBALG.A.P. compliance shall be adequately controlled. This documentation shall include, but is not limited to:
(i)	The quality manual
(ii)	GLOBALG.A.P. operating procedures
(iii)	Work instructions and policies
(iv)	Recording forms
(v)	Relevant external standards (e.g., the current GLOBALG.A.P. normative documents)</t>
  </si>
  <si>
    <t>D0NKDq7ifgDvlK3SPN84g</t>
  </si>
  <si>
    <t>QMS 02.02 e)</t>
  </si>
  <si>
    <t>486aqMTmpxue7ne8TBwIKa</t>
  </si>
  <si>
    <t>Systems shall be in place to demonstrate that key staff are informed and aware of developments and legislative changes relevant to compliance with the relevant GLOBALG.A.P. standard. Evidence of induction and annual refreshment trainings for key staff as defined above shall be available, including regulatory compliance if applicable.</t>
  </si>
  <si>
    <t>3teX4BYt2AW8sJqpMJrRZD</t>
  </si>
  <si>
    <t>1BZRMD4dae6RuHe1e220IE</t>
  </si>
  <si>
    <t>52u9Qneo0eVLWEUbi8n7x8</t>
  </si>
  <si>
    <t>QMS 02.02 d)</t>
  </si>
  <si>
    <t>5XbEwIq7KHk6Qwv964AvGq</t>
  </si>
  <si>
    <t>If there is more than one internal QMS or internal farm auditor, they shall undergo training and evaluation to ensure consistency (calibration) in their approach and interpretation of the relevant GLOBALG.A.P. standard (e.g., by documented internal witness audits).</t>
  </si>
  <si>
    <t>2DjOoXVbyFLeDFiB5UJhiq</t>
  </si>
  <si>
    <t>QMS 02.02 c)</t>
  </si>
  <si>
    <t>hX5E4jJBpKc61k51CTEh8</t>
  </si>
  <si>
    <t>To demonstrate competence, records of qualifications and training shall be maintained for all key staff (managers, internal auditors, etc.) involved in compliance with GLOBALG.A.P. requirements.</t>
  </si>
  <si>
    <t>3K8hyh8AqvOi66AJUhohUf</t>
  </si>
  <si>
    <t>QMS 02.02 b)</t>
  </si>
  <si>
    <t>4jBPlPqafpF1LkbZ03yDi6</t>
  </si>
  <si>
    <t>The management shall ensure that all staff with responsibility for compliance with the relevant GLOBALG.A.P. standard are adequately trained and meet the defined competency requirements:
(i)	The internal QMS auditor(s) and the internal farm auditors shall be independent from the members/sites.
(ii)	The competence of internal QMS auditor(s), the internal farm auditor(s), and the QMS manager(s) shall be checked by management and reviewed by the CB according to section 8, Minimum qualification requirements for key staff.
(iii)	Technical advisors to the members/sites shall meet the requirements described in the applicable P&amp;Cs of the relevant GLOBALG.A.P. standard based on the advice provided (e.g., plant protection product advisors, veterinary services).</t>
  </si>
  <si>
    <t>19Qr6Lrsp54s0u2lhCdgep</t>
  </si>
  <si>
    <t>QMS 02.02 a)</t>
  </si>
  <si>
    <t>4fwPwrvz6UXbbYFLCh3Mei</t>
  </si>
  <si>
    <t>The competency requirements, training, and qualifications for key staff (those mentioned in section 4.2.1 (GR-Rules for QMS), but also any other identified personnel) shall be defined and documented. These qualification requirements also apply to external consultants.</t>
  </si>
  <si>
    <t>5cVyGJMurwZcCpED9lVEAy</t>
  </si>
  <si>
    <t>QMS 02.01 d)</t>
  </si>
  <si>
    <t>3FiICM08CQPJMlmnCbg1sy</t>
  </si>
  <si>
    <t>The management shall give internal QMS auditors and internal farm auditors sufficient authority to make independent and technically justified decisions during the internal audits.</t>
  </si>
  <si>
    <t>6gNXFot9bj2qIYf6UMlESC</t>
  </si>
  <si>
    <t>7ChHLXaIfn7BNLtqJ3MdIE</t>
  </si>
  <si>
    <t>QMS 02.01 c)</t>
  </si>
  <si>
    <t>1WcfXPMNRl2f58mPZPQyJz</t>
  </si>
  <si>
    <t>The organizational structure shall be documented and shall include within the QMS structure individuals responsible for and capable of:
(i)	Managing the QMS (QMS manager(s))
(ii)	Conducting the internal QMS audit and verifying the internal farm audits (by internal QMS auditor(s))
(iii)	Conducting for each member/site an annual internal farm audit (by internal farm auditor(s))
(iv)	Training the internal auditors and the producers
(v)	Providing technical advice to the producer group (voluntary)</t>
  </si>
  <si>
    <t>21WNR46MM2QyusJ1NuWxfH</t>
  </si>
  <si>
    <t>QMS 02.01 b)</t>
  </si>
  <si>
    <t>6QYpluoG9NbInAmRPsPmJi</t>
  </si>
  <si>
    <t>Sufficient and appropriate resources (technical capacity and suitably trained management) shall be available to effectively ensure that the requirements of the relevant GLOBALG.A.P. standard are met at all registered members/sites.</t>
  </si>
  <si>
    <t>4IrxmNoCkOxlWCuEECsrbi</t>
  </si>
  <si>
    <t>QMS 02.01 a)</t>
  </si>
  <si>
    <t>7HtPeVVNMLdXkrqSopI24e</t>
  </si>
  <si>
    <t>The applicant shall have a management structure that enables the appropriate implementation of a QMS across all registered members/sites.</t>
  </si>
  <si>
    <t>6fzQMTS7elvbsZHlOpFytf</t>
  </si>
  <si>
    <t>QMS 02 a)</t>
  </si>
  <si>
    <t>27FV3crT90uC2sVA2SauG7</t>
  </si>
  <si>
    <t>The QMS shall be robust and ensure that all registered members/sites comply in a uniform manner with the relevant GLOBALG.A.P. standard requirements.</t>
  </si>
  <si>
    <t>1ujrFJy8ak1ObpQB9eQFyD</t>
  </si>
  <si>
    <t>QMS 01.02.02 c)</t>
  </si>
  <si>
    <t>wNYYK5NrkPkxRQ752BUCy</t>
  </si>
  <si>
    <t>The internal register and the list of producers not included in the certification scope are for management purposes within the producer group. Their content need not be disclosed externally, unless it is needed to clarify issues regarding (e.g., the effectiveness of the producer group’s QMS). The internal register and list of producers not included in the certification scope shall be available to the CB during the QMS audit.</t>
  </si>
  <si>
    <t>1NXB83vWchkgtYCMUnCsww</t>
  </si>
  <si>
    <t>65YhqSh0effwCLgSU5PKWi</t>
  </si>
  <si>
    <t>1Rq5B0kAOaYCaO8UWznsAb</t>
  </si>
  <si>
    <t>QMS 01.02.02 b)</t>
  </si>
  <si>
    <t>6UeieCZ93SfdYr0NwzdSwS</t>
  </si>
  <si>
    <t>Those producers who do not apply to be included in the GLOBALG.A.P. producer group certification shall be listed separately and shall not be registered in the GLOBALG.A.P. IT systems (unless they have applied for a benchmarked scheme or any other GLOBALG.A.P. standard).</t>
  </si>
  <si>
    <t>1IPMVLKBu43gGx79PJMksd</t>
  </si>
  <si>
    <t>QMS 01.02.02 a)</t>
  </si>
  <si>
    <t>30hnYI6ZNYvFPZFH79xhXX</t>
  </si>
  <si>
    <t>The register shall contain at least the following information for each producer group member:
(i)	Name of producer group member
(ii)	Name of contact person
(iii)	Full address (physical and postal)
(iv)	Contact data (telephone number and e-mail address)
(v)	Other legal entity ID (VAT number, ID number, etc.), as required in the country of production (see “GLOBALG.A.P. data registration requirements”)
(vi)	Products registered
(vii)	Details of the individual production sites and their location, including products from certified and non-certified production processes
(viii)	Production area and/or quantity for each registered product
(ix)	CB (list of all CBs if a producer makes use of more than one CB, including information regarding for which product or standard each CB is used)
(x)	Producer group member status (internal status as a result of the last internal farm audit: approved, suspended, etc.)
(xi)	Date of last internal farm audit</t>
  </si>
  <si>
    <t>3fhnzL6U8Nzy2Dp8HKVoZE</t>
  </si>
  <si>
    <t>QMS 01.02.01 b)</t>
  </si>
  <si>
    <t>5U5omL8hQJX7UE1jXu9K0X</t>
  </si>
  <si>
    <t>The register shall also contain the information included (i) through (vi) above for all production sites under the responsibility of the producer (owned or rented) that have not been registered for GLOBALG.A.P. certification.</t>
  </si>
  <si>
    <t>6vMdfJ8gSRxB94Qur9PIUJ</t>
  </si>
  <si>
    <t>4kUfP3PtALDbPDKGwMcZi3</t>
  </si>
  <si>
    <t>QMS 01.02.01 a)</t>
  </si>
  <si>
    <t>58BrBLMdae5gr7FgfppgUL</t>
  </si>
  <si>
    <t>The register shall contain at least the following information for each production site:
(i)	Production site identification
(ii)	Production site location
(iii)	Information regarding the relation of the legal entity to the production site (ownership, rental, etc.)
(iv)	Products registered 
(v)	Products not included for registration
(vi)	Production area and/or quantity for each registered product
(vii)	CB (list of all CBs if a producer makes use of more than one CB, including information regarding for which product or standard each CB is used)
(viii)	Production site status (internal status as a result of the last internal farm audit: approved, suspended, etc.)
(ix)	Date of last internal farm audit</t>
  </si>
  <si>
    <t>27ghWDs1zsLKwIYs8bDOBg</t>
  </si>
  <si>
    <t>QMS 01.02 b)</t>
  </si>
  <si>
    <t>5lo2wcXBb7LKNTgS6HpyKL</t>
  </si>
  <si>
    <t>After certification has been achieved, the producer group may issue a declaration to its producer group members to indicate that they are indeed producer group members. Producer group members shall be listed in the certificate annex to receive this declaration. The declaration does not replace the certificate and shall not be used in trade or to make a claim of certification. For the minimum requirements for this declaration to be issued, see Annex I Declaration of Group Membership (optional).</t>
  </si>
  <si>
    <t>67jQXmb714JA7JO68yT9WJ</t>
  </si>
  <si>
    <t>O2rer4b7vUTgtvDMuAaHC</t>
  </si>
  <si>
    <t>QMS 01.02 a)</t>
  </si>
  <si>
    <t>5KvMTGt7375h8J64zUjtuw</t>
  </si>
  <si>
    <t>An internal register shall be maintained of all members/sites producing in accordance with the relevant GLOBALG.A.P. standard.</t>
  </si>
  <si>
    <t>4etLi3781BJshqTqGaRf2J</t>
  </si>
  <si>
    <t>QMS 01.01.02 c)</t>
  </si>
  <si>
    <t>4zR4HrU6pJwJxVCubm0Hx7</t>
  </si>
  <si>
    <t>All the product handling units (PHUs) shall be identified and registered.</t>
  </si>
  <si>
    <t>ppb9y4rPwbUUBCj5QAkxS</t>
  </si>
  <si>
    <t>4vHGktcXR5yfkvoV9VnwSj</t>
  </si>
  <si>
    <t>QMS 01.01.02 b)</t>
  </si>
  <si>
    <t>4qTryycuYsk42fpgiaj8cl</t>
  </si>
  <si>
    <t>For production sites that are not owned by the legal entity, there shall be a signed document which includes a clear indication that the site owner does not have any responsibility and input or decision-making capacity for the production operations at the rented-out site. There shall also be written contracts in force between each production site owner and the legal entity that include the following elements:
•	Certificate holder name and legal identification
•	Name and legal identification of the production site owner
•	Production site owner’s contact address
•	Details of the individual production sites
•	Signature of both parties’ representatives</t>
  </si>
  <si>
    <t>3zLVbsTG6x7VcgXRaJ8z9z</t>
  </si>
  <si>
    <t>QMS 01.01.02 a)</t>
  </si>
  <si>
    <t>5a2kN2VGhODHGnvf7gDWba</t>
  </si>
  <si>
    <t>All production sites shall be owned or rented and under the direct control of the legal entity.</t>
  </si>
  <si>
    <t>2R9nFAfVcvj0BWqKnHQTjG</t>
  </si>
  <si>
    <t>QMS 01.01.01 c)</t>
  </si>
  <si>
    <t>2V0iIeYwao7PauCWm65Gvr</t>
  </si>
  <si>
    <t>Producer group members are not legal certificate holders. Thus, they shall not market any products under their name with reference to the producer group certificate. All products that are sold without reference to the certificate shall be recorded in the producer group mass balance system.</t>
  </si>
  <si>
    <t>3xDgKt7CA6fhZm7YTtTFG0</t>
  </si>
  <si>
    <t>6i0uS3g3wGKyoXxBMZrfUM</t>
  </si>
  <si>
    <t>QMS 01.01.01 b)</t>
  </si>
  <si>
    <t>4qJRPOUsYLnFJyc6j56z4L</t>
  </si>
  <si>
    <t>The registered producer group members shall be legally responsible for their respective production sites, although they remain subject to the common QMS of the producer group.</t>
  </si>
  <si>
    <t>3GSownwoym84RWU9bxylgZ</t>
  </si>
  <si>
    <t>QMS 01.01.01 a)</t>
  </si>
  <si>
    <t>44IjiLQBNfmNcOoBHNz5o</t>
  </si>
  <si>
    <t>There shall be written contracts in force between each producer group member and the legal entity. The contracts shall include the following elements:
•	Producer group name and legal identification
•	Name and legal identification of the producer group member
•	Producer group member’s contact address
•	Details of the individual production sites, including products from certified and non-certified production processes (contract may refer to the producer group’s internal register for this information)
•	Details of area (contract may refer to the producer group’s internal register for this information)
•	Producer group member’s commitment to comply with the requirements of the relevant GLOBALG.A.P. standard
•	Producer group member’s agreement to comply with the producer group’s documented procedures, policies, and, where provided, technical advice
•	Sanctions that may be applied if GLOBALG.A.P. requirements or any other internal requirements are not being met
•	Signatures of producer group members and producer group representatives</t>
  </si>
  <si>
    <t>6DR3lVLhlIx7uS8XbvPIbN</t>
  </si>
  <si>
    <t>QMS 01.01 f)</t>
  </si>
  <si>
    <t>fEBmVXCZ2JMVBTqG4owld</t>
  </si>
  <si>
    <t>If a producer group/multisite producer with QMS joins another producer group, the two QMSs shall merge into one to be managed by one new single legal entity that will be the certificate holder. The certificate holder is legally responsible for all registered production, including placing the product on the market.</t>
  </si>
  <si>
    <t>4vucxRo0LZSSTw9GJs9K5C</t>
  </si>
  <si>
    <t>5WUS51UqtlOzrF2HXDSflD</t>
  </si>
  <si>
    <t>QMS 01.01 e)</t>
  </si>
  <si>
    <t>1etxO4tGjBtBCIWg37QHdB</t>
  </si>
  <si>
    <t>Only a legal entity that can be certified under Option 1 can join a producer group for Option 2 certification.</t>
  </si>
  <si>
    <t>1NcaVO3BqWlk14nwmjSjcV</t>
  </si>
  <si>
    <t>QMS 01.01 d)</t>
  </si>
  <si>
    <t>2NdI1rLiRYcr89jxeFfSZW</t>
  </si>
  <si>
    <t>A single legal entity can only operate one QMS per country.</t>
  </si>
  <si>
    <t>4t2CsZQAom2YOgdy3kx6TL</t>
  </si>
  <si>
    <t>QMS 01.01 c)</t>
  </si>
  <si>
    <t>7mQMOjn55VowvnvFmmnpcc</t>
  </si>
  <si>
    <t>The legal entity shall enter into a contractual relationship with FoodPLUS GmbH by signing the GLOBALG.A.P. sublicense and certification agreement in its latest version (available on the GLOBALG.A.P. website (www.globalgap.org)) with a GLOBALG.A.P. approved CB, or it shall explicitly acknowledge the receipt and the inclusion of the GLOBALG.A.P. sublicense and certification agreement by signing the service contract/agreement with the CB, and the CB shall hand over a copy of the GLOBALG.A.P. sublicense and certification agreement to the QMS management. The GLOBALG.A.P. sublicense and certification agreement shall include all scopes, standards, and add-ons in the QMS certification scope.</t>
  </si>
  <si>
    <t>5hhonNuqAxGVwpcRyeQjiu</t>
  </si>
  <si>
    <t>QMS 01.01 b)</t>
  </si>
  <si>
    <t>5cuFrPNqkg6WgTAR9iqwtH</t>
  </si>
  <si>
    <t>The legal entity shall have been granted the legal right to carry out agricultural production and/or trading and be able to legally contract with and represent the producer group members and production sites.</t>
  </si>
  <si>
    <t>3Jv5QM80XYSruHcWpwn9z4</t>
  </si>
  <si>
    <t>QMS 01.01 a)</t>
  </si>
  <si>
    <t>3FwBwURLwgi4Tw3YppXkPy</t>
  </si>
  <si>
    <t>There shall be documentation that clearly demonstrates that the applicant is a legal entity.</t>
  </si>
  <si>
    <t>4bbZsKdejLZg2UJLgvoz1</t>
  </si>
  <si>
    <t>FV-Smart 32.01.02</t>
  </si>
  <si>
    <t>6Q0oKkKz3wEDuwkZHa89rf</t>
  </si>
  <si>
    <t>Plant protection products (PPPs) and other treatments are applied appropriately and as recommended on the product label.</t>
  </si>
  <si>
    <t>13inpJKgpRd5JcGMCkrDgu</t>
  </si>
  <si>
    <t>A system shall be in place to ensure that PPPs, including biocontrol agents, are used as authorized for the specific crop and intended purpose (i.e., for the pest, disease, weed, or target of the intervention) and as per label recommendation or official registration body publication.
If the producer uses an off-label PPP, there shall be evidence of official approval for use of that PPP on that crop in that country.
All PPPs shall be correctly and properly labeled.</t>
  </si>
  <si>
    <t>6mrYpZ2GcLZ7AP1RVVry5G</t>
  </si>
  <si>
    <t>aeLabNl3CjngCaQDiZCnP</t>
  </si>
  <si>
    <t>40PyDY0CYG5h5MVPvzMflH</t>
  </si>
  <si>
    <t>FV-Smart 32.01.01</t>
  </si>
  <si>
    <t>3cNVqY9fb0lXdnwXoSOKCZ</t>
  </si>
  <si>
    <t>Only treatments with plant protection products (PPPs) authorized for the country of production are used.</t>
  </si>
  <si>
    <t>2CRFo2pFtfz17d7lw5Bt1d</t>
  </si>
  <si>
    <t>A system shall be in place to ensure that PPPs are used as authorized for the country of production.
Evidence may take the form of reference lists (online acceptable), product labels, or descriptions of prevailing regulations. Where no official registration scheme exists in the country of production, the producer shall refer to the “International Code of Conduct on the Distribution and Use of Pesticides” of the Food and Agriculture Organization (FAO).
Extrapolated PPP use is allowed as per local registration scheme (see guideline).
An up-to-date documented list that takes into account any change in local and national legislation for biocides, waxes, and postharvest PPPs shall be available for commercial brand products (including any active ingredient compositions) used.</t>
  </si>
  <si>
    <t>3dqCeJZWwnWI0C8lBuIEVI</t>
  </si>
  <si>
    <t>FV-Smart 32.09.03</t>
  </si>
  <si>
    <t>708NPwgnD0jWBOOPvZhuFr</t>
  </si>
  <si>
    <t>Plant protection product (PPP) storage does not pose a risk to workers or create opportunities for cross contamination.</t>
  </si>
  <si>
    <t>5K1766dX1IYp55fGdjN1lK</t>
  </si>
  <si>
    <t>The PPPs and postharvest treatment storage shall pose no risk to workers nor risk of cross contamination.
Liquids shall never be stored above powders or granular formulations.</t>
  </si>
  <si>
    <t>oOfpsr1EZQ6CxCOIvBlFe</t>
  </si>
  <si>
    <t>7FzFPUI62I8icT9zFiqYBn</t>
  </si>
  <si>
    <t>5dJDBgFnnWPbH5xhgL3pwF</t>
  </si>
  <si>
    <t>FV-Smart 32.09.01</t>
  </si>
  <si>
    <t>qgnV3kt6KQdFA5hyyPj3b</t>
  </si>
  <si>
    <t>Plant protection products (PPPs), biocontrol substances, and any other treatment products are stored in a manner that ensures the associated risks are managed.</t>
  </si>
  <si>
    <t>4YNdft4Gs9FpvCNYyRDUtI</t>
  </si>
  <si>
    <t>The PPP storage shall:
- Comply with all the appropriate current national, regional, and local legislation and regulations
- Be located away from production areas, packaging storage areas, living areas, and harvested crops to prevent cross contamination
- Be kept secure and locked when not in use
- Be accessible only to people with formal training in handling PPPs
- Be properly ventilated
- Have measuring equipment to support the accuracy of mixtures, including containers with graduation demarcations and calibrated scales
- Be equipped with utensils (e.g., buckets, water supply point, etc.), which shall be kept clean for the safe and efficient handling of all PPPs that can be applied (This last also applies to the filling/mixing area, if this is different.)
- Ensure all PPPs used on registered crops are stored separately from those used on nonregistered crops (e.g., garden chemicals)
- Contain the PPPs in their original containers and packages (In the case of breakage only, the new package shall contain all the information of the original label.)</t>
  </si>
  <si>
    <t>VkP5DgF21Iuf5VlcVB3Xe</t>
  </si>
  <si>
    <t>FV-Smart 32.02.01</t>
  </si>
  <si>
    <t>6mcPz7oiGiYrYac6mw0PKv</t>
  </si>
  <si>
    <t>Records of plant protection product (PPP) applications are kept.</t>
  </si>
  <si>
    <t>6pJffTH1eFI1DiieOpjOtM</t>
  </si>
  <si>
    <t>Records shall be kept for all applications of PPPs, biocontrol agents, and postharvest treatments and shall specify the following:
- Crop and/or variety treated
- Application location (geographical area, the name or reference of the farm, and the field, orchard, greenhouse, or facility where the crop is located)
- Exact dates (day/month/year) from start to end (The producer need not record end times, but shall always record end dates. By doing so, it shall be considered that reentry intervals are calculated using the start of the next calendar day.)
- Registered trade name and active ingredient or beneficial organism with scientific name 
- Preharvest interval per the product label or, if not on the label, as stated by an official source
- Amount of product applied (weight or volume) and concentration or rate
- Type of machinery or application equipment used (e.g., backpack sprayer, aerial application, chemigation, etc.)
- Reason for application (i.e., target pest, disease, weed, or condition)
- Full name of the applicator (person applying)
- Full name of the person technically responsible for decision-making and authorization of treatment applications (if single individual authorizes all applications, person’s details need be recorded only once)</t>
  </si>
  <si>
    <t>7te0V5sEO4j2gdaCHhqwRe</t>
  </si>
  <si>
    <t>5XJCXMn8c4SghFsNqOtXk0</t>
  </si>
  <si>
    <t>FV-Smart 20.03.04</t>
  </si>
  <si>
    <t>2kjqXrL9q4kK0QoywvTUHI</t>
  </si>
  <si>
    <t>Suitable changing facilities are available where necessary.</t>
  </si>
  <si>
    <t>1cZpp3dVzuW2usrRGIMpJd</t>
  </si>
  <si>
    <t>The changing facilities (in line with local conditions) shall be used to change clothing and protective outer garments as required. Changing facilities may not be needed if personal protective equipment (PPE) is applied over existing clothing.</t>
  </si>
  <si>
    <t>2apQYV4sVGueZxb722p882</t>
  </si>
  <si>
    <t>22v7nnkQpO82gWNsHA3e6i</t>
  </si>
  <si>
    <t>23SENaZEPlLGhYShc4rvqf</t>
  </si>
  <si>
    <t>FV-Smart 03.02</t>
  </si>
  <si>
    <t>3eUC55MeR7j4tJb4uAMWfa</t>
  </si>
  <si>
    <t>Individuals responsible for technical decision-making on inputs can demonstrate competency.</t>
  </si>
  <si>
    <t>1IanT925sFCMf9QHkGcCRl</t>
  </si>
  <si>
    <t>Individuals responsible for technical decisions regarding treatments (e.g., quantity and type of fertilizer, plant protection products, organic and inorganic and postharvest applications) shall demonstrate competency in such topics.
If the individual responsible for technical decisions is the producer, a designated worker, or a technical expert, their experience shall be complemented by current technical knowledge (e.g., access to technical literature, specific training attendance, active pesticide applicator license, etc.).
If the individual responsible for technical decisions is an external qualified adviser, technical competence shall be demonstrated by official qualifications or specific training attendance certificates.</t>
  </si>
  <si>
    <t>2RFsPSHa2XlX0JHYiJO2Wc</t>
  </si>
  <si>
    <t>3yUDOjLjm9ClXNApEpBuBe</t>
  </si>
  <si>
    <t>FV-Smart 25.03</t>
  </si>
  <si>
    <t>5zbacuFfA2753L3oc4d47N</t>
  </si>
  <si>
    <t>All forklifts and other driven transport trolleys are clean and well maintained and of a suitable type to avoid contamination through emissions.</t>
  </si>
  <si>
    <t>7wdZHoPX7DNLzu19Ux4AHl</t>
  </si>
  <si>
    <t>Internal transport should be maintained so as to avoid product contamination, with special attention to fume emissions. Forklifts and other driven transport trolleys should be electric or gas-driven.</t>
  </si>
  <si>
    <t>3h3x9CFhwi5CfLaTiL0cuk</t>
  </si>
  <si>
    <t>4UI39RIn6YI8gQZpGRKexG</t>
  </si>
  <si>
    <t>1PQLyFfvT8HcHlv1U36FDF</t>
  </si>
  <si>
    <t>FV-Smart 11.01</t>
  </si>
  <si>
    <t>3cgQG49eXFAirl8sZLCd8z</t>
  </si>
  <si>
    <t>Procedures are in place to manage and handle non-conforming products.</t>
  </si>
  <si>
    <t>6LrmeX3rOktnN8piuU2dra</t>
  </si>
  <si>
    <t>Documented procedures, including a hold-and-release process, shall be in place to prevent unintended use or delivery of non-conforming products.
Products may be considered non-conforming because of food safety issues, quality issues, maximum residue limit exceedance(s), cross contamination issues, etc.
Non-conforming products shall be identified during production and handling. Non-conforming products shall be segregated, appropriately handled, and potentially redirected to a suitable end use (e.g., processing, animal feed). If not redirected, the products shall be disposed of appropriately.
Products that pose a risk to food safety shall not be harvested or shall be discarded. Discarded products and waste materials shall be stored in clearly designated areas to avoid contamination of products. Signs shall be used to identify waste products, where appropriate. These areas shall be routinely cleaned and/or disinfected according to the cleaning schedule.</t>
  </si>
  <si>
    <t>1LqxqbMnYmX3O47nTDkHLF</t>
  </si>
  <si>
    <t>3ThIEHcgptXUZC1eU6PIiA</t>
  </si>
  <si>
    <t>FV-Smart 05.02</t>
  </si>
  <si>
    <t>5i9Cq01YzyjncTy29p2Nc</t>
  </si>
  <si>
    <t>An inventory is in place to manage stock on site.</t>
  </si>
  <si>
    <t>0fWzCJamQgsDCyhdfULx1</t>
  </si>
  <si>
    <t>A stock inventory shall ensure that materials and products do not pose a risk to food safety and that those with limited shelf lives are used in the correct order. The inventories shall consider purchased materials (e.g., plant protection products (PPPs), ammonium fertilizer) and apply to both pre- and postharvest activities (e.g., chlorine tablets). Items considered to be stock may include cleaning agents, PPPs, and incoming and outgoing raw product.
Monthly updates are not required, but a calculation of inventory shall occur within a month of any use or purchase. In months when there is no stock movement, there is no need to update the inventory. Where products are distributed by a central function, the records may be held by the quality management system (QMS).</t>
  </si>
  <si>
    <t>6PzSKiJw1bRFye5uX49taK</t>
  </si>
  <si>
    <t>32d27JK4ndCtdPt17Jn3T</t>
  </si>
  <si>
    <t>FV-Smart 05.01</t>
  </si>
  <si>
    <t>5oIOrpK7VM3XsU8rfyXOrb</t>
  </si>
  <si>
    <t>Specifications for materials and services that are relevant to food safety are available.</t>
  </si>
  <si>
    <t>7k3gviM0HgvGySIcPa9WAb</t>
  </si>
  <si>
    <t>Specifications supporting the implementation of the standard and customer compliance shall be available.
Specifications shall be reviewed annually or when changes occur, whichever is sooner.
These changes may include the following, where relevant:
- Supplier specifications for packaging (where applicable)
- Allowable and acceptable licenses or qualifications for service providers (e.g., pest control contractors, laboratory services)
- Descriptions of customer requirements
- Defined specifications for raw materials
Descriptions of how alternate suppliers will be evaluated in the event of emergency or supply chain disruptions shall also be available.</t>
  </si>
  <si>
    <t>2yao6QMFg6n8laqX5uBD5b</t>
  </si>
  <si>
    <t>FV-Smart 12.01</t>
  </si>
  <si>
    <t>4P7E9C0IVKftcVdaw4gPdn</t>
  </si>
  <si>
    <t>Laboratory testing occurs in a manner consistent with industry requirements.</t>
  </si>
  <si>
    <t>4ZQxrjOPjfnaTCPlFn5Z3</t>
  </si>
  <si>
    <t>There shall be documented evidence that laboratories used to analyze parameters impacting food safety are operating in accordance with the requirements of ISO/IEC 17025. In countries, regions, or situations where a laboratory with current ISO/IEC certification is not available, alternative national/regional lab verifications may be presented. In countries and regions with laboratories operating in accordance with ISO/IEC 17025, such laboratories shall be used for analysis required by the standard and supporting risk assessments
Analysis shall include water quality, plant protection product residues, environmental monitoring samples, and microbial, chemical, and physical contamination, as well as all other applicable tests. The laboratories shall show evidence of participation in proficiency tests or applicable certifications (e.g., the proficiency testing program provider FAPAS®).</t>
  </si>
  <si>
    <t>31r3O7m6YdmvyCuOWIOMh6</t>
  </si>
  <si>
    <t>32OiJEyxND30XigkQSU5nB</t>
  </si>
  <si>
    <t>FV-Smart 21.06</t>
  </si>
  <si>
    <t>6gmqamU34WBQf537wUGjY0</t>
  </si>
  <si>
    <t>Where the operation handles or stores allergens, the operation has a documented allergen management program.</t>
  </si>
  <si>
    <t>56y2pS0iosNrQjtngqUnqC</t>
  </si>
  <si>
    <t>The allergen management program shall list the allergens in use, stored, or handled by workers at the site specific to prevailing regulations. Where applicable, procedures shall address identification and segregation of allergens during storage, handling, loading, and shipping as based on a risk assessment conducted by the operation. All products intentionally or potentially containing allergenic materials shall be labeled according to the allergen labeling regulations in the country of production and the country of destination.</t>
  </si>
  <si>
    <t>3BmiRfV14Y9UArHysfO3zs</t>
  </si>
  <si>
    <t>PZK4Gn2DrhCyaDP5WzH4Z</t>
  </si>
  <si>
    <t>FV-Smart 19.01</t>
  </si>
  <si>
    <t>5KY6hi3SNEv3HVdZvmSusd</t>
  </si>
  <si>
    <t>The farm has a documented hygiene risk assessment.</t>
  </si>
  <si>
    <t>eTOcmrUcjr5MXNUCBMQNh</t>
  </si>
  <si>
    <t>A documented hygiene risk assessment covering production, harvesting, and handling, as applicable, shall cover:
- Physical, chemical, and microbiological contaminants, spillage of bodily fluids (e.g., vomiting, bleeding), and human transmissible diseases that are associated with the applicable products and processes
- Workers, personal effects, equipment, clothing, packaging material, transport, vehicles, and product storage (including short-term storage at the farm)
- The production environment, including design and layout for prevention of cross contamination and support of food safety</t>
  </si>
  <si>
    <t>1gpvHRL3jcuK0YTVBxeDJK</t>
  </si>
  <si>
    <t>3IWq02HKOxoHgkSdZiyaSE</t>
  </si>
  <si>
    <t>FV-Smart 19.04</t>
  </si>
  <si>
    <t>1hA4cT7jWi9wlsxVCH1kzb</t>
  </si>
  <si>
    <t>Smoking, eating, chewing, and drinking are confined to designated areas.</t>
  </si>
  <si>
    <t>01vw38LWVr5LiJx72w8gXp</t>
  </si>
  <si>
    <t>In order to prevent contamination of products, smoking, eating, chewing, and drinking shall be confined to designated areas and not be permitted in product handling or storage areas, unless indicated otherwise by the hygiene risk assessment. Drinking water is the exception.</t>
  </si>
  <si>
    <t>eHrBDPtfyKPEyydZkZ3ch</t>
  </si>
  <si>
    <t>FV-Smart 19.02</t>
  </si>
  <si>
    <t>4KCLpfkmg2Jhr6PCpGqBpu</t>
  </si>
  <si>
    <t>Documented hygiene procedures are in place to minimize food safety risks.</t>
  </si>
  <si>
    <t>1bjDAQAO0tSL87F1oYzG0Z</t>
  </si>
  <si>
    <t>Hygiene procedures shall be aligned with the risk assessment and include applicable harvest and postharvest activities. Pictograms or signs in the predominant workforce language shall describe the appropriate hygiene measures for workers, visitors, and subcontractors.
When protective equipment and clothing (e.g., smocks, aprons, sleeves, gloves, footwear) are required, they shall be provided by the employer and cleaned, maintained, and stored in a way that minimizes food safety risks.
Hands shall be washed whenever they may be a source of contamination, including prior to the start of work and after using the toilet.
The hygiene procedures shall address contamination of product with bodily fluids, reporting requirements for sick people (e.g., vomiting, jaundice, diarrhea), restricting ill persons’ contact with products, and a return-to-work policy. Skin cuts shall be covered and gloves used, as appropriate.
Visual evidence shall show that no violations of the hygiene procedures occur.</t>
  </si>
  <si>
    <t>4Nc9nru2SzM0uTXBXgIOFv</t>
  </si>
  <si>
    <t>FV-Smart 19.03</t>
  </si>
  <si>
    <t>1i4DsVfRz9VZgNHn7EiEPy</t>
  </si>
  <si>
    <t>All persons working on the farm have received hygiene training.</t>
  </si>
  <si>
    <t>3sC8JSEvwNadGTAhUT5JIf</t>
  </si>
  <si>
    <t>Basic training on hygiene shall:
- Be provided annually to all workers, including owners and managers that are working on the farm
- Be provided to all new workers
- Cover all necessary instructions
- Be given in a format, either written or verbal, that ensures understanding (may only be in verbal and pictorial form without written explanatory content, where necessary)
- Specifically include training on hygiene procedures for harvesting and product handling activities, where applicable</t>
  </si>
  <si>
    <t>w2x9vMeTyRbMwGNvRhl2X</t>
  </si>
  <si>
    <t>FV-Smart 19.05</t>
  </si>
  <si>
    <t>1ZyfgOmwxaRiR7S4R7fDx4</t>
  </si>
  <si>
    <t>Clean toilets are provided for workers, visitors, and subcontractors in the vicinity of their work.</t>
  </si>
  <si>
    <t>3V8S3Zp473TpC8t9KgGKxq</t>
  </si>
  <si>
    <t>Toilets provided for production and handling activities (including stationary or mobile toilets) shall be:
- Designed and located so as to minimize the potential risk for product contamination
- Constructed of material that is easy to clean and maintain (also applies to pit latrines)
- Allow for direct accessibility for servicing
- Located in reasonable proximity to the place of work, i.e., accessible on foot or by a readily available mode of transportation
If production and/or handling takes place in a facility, the doors of toilets shall not open directly onto the production and/or product handling area, unless the door is self-closing. Toilets shall be appropriately cleaned, maintained, and stocked. Facilities shall also be available to visitors, where applicable.</t>
  </si>
  <si>
    <t>1dAfqdz6vInn6LNy7Nw1x7</t>
  </si>
  <si>
    <t>FV-Smart 19.06</t>
  </si>
  <si>
    <t>7K3MRY44lnOFUL5cGdaJO4</t>
  </si>
  <si>
    <t>Handwashing facilities are available for all workers, visitors, and subcontractors who come into direct contact with products.</t>
  </si>
  <si>
    <t>2RP7Y435eAH6UnT2ZJ8wRP</t>
  </si>
  <si>
    <t>Handwashing facilities shall be accessible and maintained in a clean and sanitary condition to allow workers to clean their hands any time their hands may be a source of contamination.
The facilities shall be situated as near as possible to the toilets without posing a risk of cross contamination.
All handwashing facilities shall be equipped with nonperfumed hand soap and means of drying hands. Single use towels shall be used where possible. Towels shall not pose a cross contamination risk. Air towels and forced-air hand dryers are permitted.
The water used for handwashing shall be analyzed, and risks associated with water quality assessed. The water used shall meet the microbial standard for drinking water at all times. If handwashing water does not meet the microbial drinking water standard, a sanitizer (e.g., alcohol-based gel) shall be used after washing hands. The use of only hand sanitizer to clean hands before coming into contact with products is not permitted.</t>
  </si>
  <si>
    <t>5hlR4vlVGYfqUJv7rvjk1w</t>
  </si>
  <si>
    <t>FV-Smart 30.01.01</t>
  </si>
  <si>
    <t>qxgyk8NvXzQ13Kj1KENy4</t>
  </si>
  <si>
    <t>There is a risk assessment to assess food safety risks for pre- and postharvest water used.</t>
  </si>
  <si>
    <t>xtkXOff4S4IYGY9lHgB4s</t>
  </si>
  <si>
    <t>There shall be a documented risk assessment for water used for indoor and outdoor production and postharvest activities. The assessment shall cover, at minimum:
- Identification of water sources by means of maps, photographs, drawings (hand drawings are acceptable), or other depictions to identify the location of water source(s), permanent fixtures, and the flow of the water system (including holding systems, reservoirs, or any water captured for reuse), the depiction shall be linked with site maps and an on-farm reference system
- Historical analysis results, if applicable
- The timing of water use (e.g., crop growth stage, postharvest)
- The risk of physical, chemical, and microbial contamination 
- Methods to address risk associated with water delivery mechanisms, mitigating the risk of cross contamination
- The contact of water with the crop
- The characteristics of the crop and the growth stage or handling
- The quality of the water used for fertilizer, plant protection product, or postharvest applications
- Measures taken to mitigate contamination risk, where appropriate (e.g., preventing human and livestock intrusion with fencing)
- Acceptable thresholds for water quality
- Impact on food safety and fit-for-purpose
- A minimum requirement of one analysis per season or certification cycle for water used in postharvest activities that comes in contact with the product, the sample to be taken as near the point of application as possible (minimum of one analysis required even when using municipal water sources).
The risk assessment shall be reviewed annually and whenever risks change due to operational changes.</t>
  </si>
  <si>
    <t>696jSQYmLVDJoD3UnofwTY</t>
  </si>
  <si>
    <t>4YYEAFlKQL7dZttPmpxB2F</t>
  </si>
  <si>
    <t>5D8v1HRYfYjneVWAaulZqc</t>
  </si>
  <si>
    <t>FV-Smart 30.05.01</t>
  </si>
  <si>
    <t>5WqQhUGztSt9fSCF4ivakw</t>
  </si>
  <si>
    <t>Water is analyzed for food safety, in accordance with the risk assessment.</t>
  </si>
  <si>
    <t>7igt0PcIEa4vNmIoI6NEvV</t>
  </si>
  <si>
    <t>Water shall be analyzed at a frequency consistent with the risk assessment and current sector-specific standards or relevant regulations. Water analysis shall be part of the water management plan and completed at least once per year, or more frequently if required by the risk assessment (e.g., in controlled environment agriculture (CEA) production).
A minimum of one analysis per season or certification cycle shall be required on water that comes into contact with products during postharvest processing, with samples taken as near the point of application as possible. A minimum of one analysis shall be required even when using municipal water sources.
The water analysis shall reflect the nature and extent of the water system, the scope of production (type of product, applications, harvesting, handling, water sources, etc.). Where different water sources are used, they shall each be sampled. 
Samples shall be taken from locations that are representative of the water source, usually as close to the point of application as possible.
Analysis shall be performed during the time of water use on products and during the period of highest risk.
There shall be a documented procedure for water analysis, including:
- Frequency of sampling
- Person responsible for sampling
- Method of sample collection
- Laboratory analyzing the samples
- Location sampled
Records of all analysis shall be maintained.</t>
  </si>
  <si>
    <t>253gbk0kdnSSFyQX6iFKWy</t>
  </si>
  <si>
    <t>pWdwGloUfLIR1hDp5g6PY</t>
  </si>
  <si>
    <t>FV-Smart 30.05.04</t>
  </si>
  <si>
    <t>5iCSiRpigC3p5XlFXEKtfk</t>
  </si>
  <si>
    <t>Water that comes into contact with products during harvest and postharvest meets the microbial standard for drinking water.</t>
  </si>
  <si>
    <t>7LfXHI3r8icjTIA0RFiYU</t>
  </si>
  <si>
    <t>Water (including ice) used during harvest and postharvest activities (e.g., cooling, transport, and washing) shall meet the microbial standards for drinking water and shall be handled so as to prevent product contamination.
The only exception are flood-harvested cranberry fields, where analysis shall confirm that the water is not a source of microbial contamination for the product.</t>
  </si>
  <si>
    <t>1JC40FtNqVbp8WoxTFygde</t>
  </si>
  <si>
    <t>FV-Smart 30.05.06</t>
  </si>
  <si>
    <t>V6DQSG0vNZC9zhUldHRRm</t>
  </si>
  <si>
    <t>Treated water used during harvest or postharvest is monitored appropriately.</t>
  </si>
  <si>
    <t>6FbOIZoJBh9ybNzdV6seU4</t>
  </si>
  <si>
    <t>Treated water (e.g., antimicrobial water additives, ozone, etc.) used during harvest and postharvest activities (e.g., cooling) shall adhere to a documented monitoring system for the treatment process and routine verification of acceptable parameters. Monitoring shall be executed at a frequency established according to a risk assessment. The values measured during monitoring shall be compared to the established allowable parameters. Corrective actions shall be taken for analysis results outside of the allowable thresholds.</t>
  </si>
  <si>
    <t>16Av8HVNPoCgoz7JtjH8Sx</t>
  </si>
  <si>
    <t>FV-Smart 30.05.05</t>
  </si>
  <si>
    <t>6JdhXvhxlsekyA6Do1Hz1F</t>
  </si>
  <si>
    <t>Recirculated water used during production, harvest, and postharvest is changed or replenished at an appropriate frequency.</t>
  </si>
  <si>
    <t>4RMNo3lMTQsd80RDmR6B1L</t>
  </si>
  <si>
    <t>If water used during production, harvest, and postharvest activities is recirculated, an appropriate frequency for changing the water shall have been established based on applicable parameters (e.g., pH, efficacy of antimicrobial water additives, turbidity, visual evaluation).
“N/A” if recirculated water is not used.</t>
  </si>
  <si>
    <t>7hOTPldse8gJRQ2v6uOO9x</t>
  </si>
  <si>
    <t>FV-Smart 33.06.01</t>
  </si>
  <si>
    <t>74eqP00a18kcAP9vY1Gjwf</t>
  </si>
  <si>
    <t>A risk-based microbial environmental monitoring program is in place for product handling areas.</t>
  </si>
  <si>
    <t>1sgF6zdPLKojAVWXZ5g1mB</t>
  </si>
  <si>
    <t>Where postharvest activities are included in an operation, there shall be a risk-based microbial environmental monitoring program in place for the product handling areas. The program shall allow for assessment of effectiveness of cleaning procedures and identify sources of potential contamination (e.g., in water, on surfaces). The risk assessment shall determine the areas of possible contamination (e.g., high traffic or difficult-to-clean locations).
Controlled environment agriculture (CEA) with environmental monitoring programs shall show documentation for applicable production activities and not be limited to product handling.</t>
  </si>
  <si>
    <t>6SSbkfthK0LYaxbv5b14GB</t>
  </si>
  <si>
    <t>1vk62VlZg3Zq6bcgLfSxGJ</t>
  </si>
  <si>
    <t>lexOcDEw5oGsJLmfei3Xg</t>
  </si>
  <si>
    <t>FV-Smart 33.04.01</t>
  </si>
  <si>
    <t>2KjDdMXpsNwRyljUsmaAEH</t>
  </si>
  <si>
    <t>A pest management plan is in place and implemented.</t>
  </si>
  <si>
    <t>B98GYguSgyevesBZ4KQZ3</t>
  </si>
  <si>
    <t>A pest management plan for monitoring and control of pests in the packing and storage areas shall be in place.
There shall be visual evidence that the pest monitoring and correcting processes are effective.</t>
  </si>
  <si>
    <t>1OZTzJWvKeCm4lQLj2de5o</t>
  </si>
  <si>
    <t>4KiAS3Bj2bWvWudrKfQeV5</t>
  </si>
  <si>
    <t>FV-Smart 33.05.01</t>
  </si>
  <si>
    <t>53XFoKAPf6LCkQ9DPX66v6</t>
  </si>
  <si>
    <t>Final product labeling is appropriate.</t>
  </si>
  <si>
    <t>5lKgli7BOk5ruTNgzGgxOO</t>
  </si>
  <si>
    <t>Where final product packing is included in the scope of certification, product labeling shall be done according to applicable requirements in the country of intended sale and any customer specifications.
Packaging may be provided by the customer, indicating compliance with customer specifications.</t>
  </si>
  <si>
    <t>6v0SS1OCIEL11DaUsdV8qY</t>
  </si>
  <si>
    <t>5R8KVBcIttnu0XWYX32GfI</t>
  </si>
  <si>
    <t>FV-Smart 33.03.01</t>
  </si>
  <si>
    <t>4mzBZ5lZnQkyoWFs8krabw</t>
  </si>
  <si>
    <t>Controlled storage conditions are maintained.</t>
  </si>
  <si>
    <t>2TCR1TFBF0dQvqA3IB05MJ</t>
  </si>
  <si>
    <t>Temperature, humidity (where relevant), and atmosphere-controlled storage areas shall be monitored and maintained. Records of monitoring shall be kept.</t>
  </si>
  <si>
    <t>5RnRCz8ee4Zl9QUgeRKTHd</t>
  </si>
  <si>
    <t>1nmjX0eVRR8MGmNwWa2JRg</t>
  </si>
  <si>
    <t>FV-Smart 33.02.02</t>
  </si>
  <si>
    <t>3w4nd59PrvdbBYIut3dXUf</t>
  </si>
  <si>
    <t>A system is in place for handling foreign material contamination.</t>
  </si>
  <si>
    <t>6Bh8OPEuWkIf222rvoZVnC</t>
  </si>
  <si>
    <t>A system for handling foreign material contamination, including glass and hard plastic breakages (e.g., in greenhouses, produce handling, preparation and storage areas) shall be in place.</t>
  </si>
  <si>
    <t>7h4leQtnNFBbHHWbgN8lXM</t>
  </si>
  <si>
    <t>17A0TWTezVDi28Glayo9lo</t>
  </si>
  <si>
    <t>FV-Smart 33.02.01</t>
  </si>
  <si>
    <t>3GYD5AfACoMcapCqIJaEbW</t>
  </si>
  <si>
    <t>Systems are in place to ensure that foreign materials do not contaminate products.</t>
  </si>
  <si>
    <t>6SpnTZNadoabwbpdAWXjAb</t>
  </si>
  <si>
    <t>Systems shall be in place to ensure that foreign materials, including insects, stones, debris, glass, and hard plastic, do not contaminate products.
Glass, hard plastic, and similar materials (e.g., light bulbs, fixtures) suspended above products or used for product handling shall be of a safety design or protected/shielded.</t>
  </si>
  <si>
    <t>5mPXfcMYhxhtowbRri3IQe</t>
  </si>
  <si>
    <t>FV-Smart 33.01.04</t>
  </si>
  <si>
    <t>4TaEOi13PA5NzzHObNPjhP</t>
  </si>
  <si>
    <t>Cleaning equipment, agents, lubricants, etc. are stored and used to prevent chemical contamination of products and are approved for application in the food industry.</t>
  </si>
  <si>
    <t>55ZFSiFdF6GvPJZKhfFjDj</t>
  </si>
  <si>
    <t>To avoid chemical contamination of products, cleaning equipment, agents, lubricants, etc. shall be kept in a designated secure area, away from products.
Documented evidence (e.g., specific label mention or technical data sheet) shall exist authorizing use for the food industry of all cleaning agents, lubricants, etc. that may come into contact with products.</t>
  </si>
  <si>
    <t>Cewd3FqcwBMtVtTDK4h9s</t>
  </si>
  <si>
    <t>2O2RBDm2SCvPwdrmT1rH0G</t>
  </si>
  <si>
    <t>FV-Smart 33.01.03</t>
  </si>
  <si>
    <t>6K2AKsZdfsOdekTRF5nsQD</t>
  </si>
  <si>
    <t>Packaging materials are appropriate for use and stored under conditions that prevent contamination.</t>
  </si>
  <si>
    <t>1uRinBSosYFCTWv4uBg2j3</t>
  </si>
  <si>
    <t>Packaging materials (including reusable crates) shall be appropriate for their intended use and stored under conditions that protect the materials from contamination and deterioration. Packaging may be stored outside, providing risks of contamination have been addressed (e.g., packaging sealed in plastic covers).</t>
  </si>
  <si>
    <t>2dICe16UyjeiIXsewSiZ0F</t>
  </si>
  <si>
    <t>FV-Smart 13.03</t>
  </si>
  <si>
    <t>68fmjo3gU1AMf7WJNKw3bp</t>
  </si>
  <si>
    <t>Vehicles and equipment used for loading, transport, or storage of harvested products are cleaned, maintained, and appropriate for use.</t>
  </si>
  <si>
    <t>3FLPJqlR4cNgfxnVAHRjdK</t>
  </si>
  <si>
    <t>Vehicles and equipment used for loading, transport, or storage of harvested products shall be cleaned and maintained and stored to prevent product contamination (e.g., animal manure, fuel spills).
Vehicles and equipment shall be suitable for the intended purpose.</t>
  </si>
  <si>
    <t>64cWD91pr0geaTi2ASvLb</t>
  </si>
  <si>
    <t>6IrNZKz3qOVDHkDwPYiiRP</t>
  </si>
  <si>
    <t>FV-Smart 19.08</t>
  </si>
  <si>
    <t>63U2FqCsGPStS3cqPeuBYl</t>
  </si>
  <si>
    <t>Containers used for production and harvesting are cleaned, maintained, and appropriate for use.</t>
  </si>
  <si>
    <t>7rFZNq9H38MK1n4ZrkP07l</t>
  </si>
  <si>
    <t>Production and harvesting containers shall be made of materials that do not pose a risk to food safety and be constructed to facilitate cleaning and maintenance.
Reusable containers shall be clean before use. A documented cleaning schedule that includes frequency and is in accordance with the hygiene risk assessment shall be in place. Disinfection shall be incorporated into the cleaning procedure when required in the hygiene risk assessment.
Harvest containers shall be used exclusively for product (e.g., not used to store chemicals, lubricants, oil, trash, or tools).</t>
  </si>
  <si>
    <t>5fykOKaat54TiKeJ3Hsdxi</t>
  </si>
  <si>
    <t>FV-Smart 33.01.02</t>
  </si>
  <si>
    <t>5ujhCbOnghq8O4QcehPUHh</t>
  </si>
  <si>
    <t>All locations for collection, storage, and distribution of packed products are cleaned and maintained.</t>
  </si>
  <si>
    <t>ghDuWGa0oXyr2UTiznr9m</t>
  </si>
  <si>
    <t>All product handling and storage facilities and equipment (e.g., walls, floors, conveyance lines, machinery) shall be cleaned and maintained with a defined frequency according to a documented cleaning and maintenance schedule. Maintenance shall not introduce food safety risks. Records of cleaning and maintenance shall be kept.</t>
  </si>
  <si>
    <t>2OCiodFuK1rlixpWaP9dz</t>
  </si>
  <si>
    <t>FV-Smart 33.01.01</t>
  </si>
  <si>
    <t>d9rCS3tguaEvdlnIdpz5T</t>
  </si>
  <si>
    <t>Harvested and packed products are stored to minimize food safety risks.</t>
  </si>
  <si>
    <t>1IcWxLUB26GNPphYlZYNnW</t>
  </si>
  <si>
    <t>All harvested products (packed products, bulk) are stored appropriately and protected from contamination in accordance with the hygiene risk assessment.</t>
  </si>
  <si>
    <t>All Sections</t>
  </si>
  <si>
    <t>Unique Sections</t>
  </si>
  <si>
    <t>Unique Subsections</t>
  </si>
  <si>
    <t>Section:Subsection</t>
  </si>
  <si>
    <t>Section GUID</t>
  </si>
  <si>
    <t>Subsection GUID</t>
  </si>
  <si>
    <t>Title</t>
  </si>
  <si>
    <t>S Order</t>
  </si>
  <si>
    <t>SS Order</t>
  </si>
  <si>
    <t>Schon da?</t>
  </si>
  <si>
    <t>1kzI7hCCMY4wQOFQmIPOPD</t>
  </si>
  <si>
    <t>FV 04 OUTSOURCED ACTIVITIES (SUBCONTRACTORS)</t>
  </si>
  <si>
    <t>5mUWYvmAcBFoyUbNbMwBFm1DSOMfBwEJ7NMTIzs3yO1i</t>
  </si>
  <si>
    <t>Gje6Vs9erIFxkUciUvJH4</t>
  </si>
  <si>
    <t>55PwbCfLEsH487m0LGfq8G</t>
  </si>
  <si>
    <t>HOP 22.03 Natural ecosystems and habitats are not converted into agricultural areas</t>
  </si>
  <si>
    <t>6Rm0QwTMNW6kK0eTQrJkhZ78fF8J8n8uDPsOxFl12Alc</t>
  </si>
  <si>
    <t>6FdWPU4oDWbSzvdyOZoYoB</t>
  </si>
  <si>
    <t>egxrRxt1wvmpDaKwSbu23</t>
  </si>
  <si>
    <t>FV 22.03 Natural ecosystems and habitats are not converted into agricultural areas</t>
  </si>
  <si>
    <t>7rjim934yL9ogfLKGg1C6w7mjSidGuWy0Ls8TvSUsTPI</t>
  </si>
  <si>
    <t>5UQeS9ZpTZ73bWl747qvBc</t>
  </si>
  <si>
    <t>6GGR163KNx1sTit3j0ivMP</t>
  </si>
  <si>
    <t xml:space="preserve">FO 04.01 Soil conservation
</t>
  </si>
  <si>
    <t>Good soil husbandry ensures the long-term fertility of the soil, aids yield, and contributes to profitability. Not applicable in the case of crops that are not grown directly in soil (e.g., hydroponic or potted plants).</t>
  </si>
  <si>
    <t>1bKgax0qDr1kdS45vRoOYL5TvyR0UgB0EOmnMkFaZftX</t>
  </si>
  <si>
    <t>58YIZdoFmkYixB4J9NtgtD</t>
  </si>
  <si>
    <t>5ZjwAiDPYbGvURtwoHF4gM</t>
  </si>
  <si>
    <t xml:space="preserve">FO 10 BIODIVERSITY 
</t>
  </si>
  <si>
    <t>Enhance biodiversity and benefit from its ecological services. Farming and the environment are inseparably linked. Managing wildlife and landscape is of great importance. The abundance and diversity of flora and fauna benefits the enhancement of species and the structural diversity of land and landscape features</t>
  </si>
  <si>
    <t>4wZVGrd3Y6MNXGOUDdx8aE5TvyR0UgB0EOmnMkFaZftX</t>
  </si>
  <si>
    <t>1yWMo0Q80qUQDJqsf2LkXE</t>
  </si>
  <si>
    <t>5TLexd3GI3AjZkCglPj3h5</t>
  </si>
  <si>
    <t xml:space="preserve">FV 33.07 Air and compressed gases </t>
  </si>
  <si>
    <t>3jlC57moeRajaaQIIaDd205TvyR0UgB0EOmnMkFaZftX</t>
  </si>
  <si>
    <t>4qbSjlziUqnQJwKT4sdkb1</t>
  </si>
  <si>
    <t>FV 33.06 Environmental monitoring program</t>
  </si>
  <si>
    <t>1Lf9FHKch0eiLXJIpNhkap5TvyR0UgB0EOmnMkFaZftX</t>
  </si>
  <si>
    <t>7Im0gZuPu0LHTMAIaQXrVq</t>
  </si>
  <si>
    <t xml:space="preserve">QMS 01.01.02  Legality - Production sites of multisite producers with QMS  </t>
  </si>
  <si>
    <t>2bWjTJm7YGHjn0xzK8lmrx5TvyR0UgB0EOmnMkFaZftX</t>
  </si>
  <si>
    <t>2rxdA3gpl0PXbrvpZ0BtCg</t>
  </si>
  <si>
    <t xml:space="preserve">QMS 01.02  Internal register </t>
  </si>
  <si>
    <t>6Wkw4wWRDCURPfRLe7FPfh5TvyR0UgB0EOmnMkFaZftX</t>
  </si>
  <si>
    <t>6RbDnySZpbgffC9ju2q32c</t>
  </si>
  <si>
    <t>QMS 01.02.01 Internal register - Multisite producers with QMS</t>
  </si>
  <si>
    <t>3hFRwOPd6tyF3XqgDpiUsI5TvyR0UgB0EOmnMkFaZftX</t>
  </si>
  <si>
    <t>1eFqhUYZUruUIaNxgz39cm</t>
  </si>
  <si>
    <t>QMS 01.02.02 Internal register - Producer Groups</t>
  </si>
  <si>
    <t>2kuhirjgnGOVNDcaDpOkYM5TvyR0UgB0EOmnMkFaZftX</t>
  </si>
  <si>
    <t>DJzqg2fWJNX8DV2KctvYg</t>
  </si>
  <si>
    <t>QMS 02.01 Structure</t>
  </si>
  <si>
    <t>6jdV20fj5kQdZCYqV2HAZj5TvyR0UgB0EOmnMkFaZftX</t>
  </si>
  <si>
    <t>70ruHYc2MpTvg0jD7QMezL</t>
  </si>
  <si>
    <t>QMS 02.02 Competency and training of staff</t>
  </si>
  <si>
    <t>1JbTSVCXvD1rsi9FQI4BLX5TvyR0UgB0EOmnMkFaZftX</t>
  </si>
  <si>
    <t>7szhAVwZa7A9bpfSi2pieJ</t>
  </si>
  <si>
    <t>QMS 03.01 Document control requirements</t>
  </si>
  <si>
    <t>VDK37xlSNcEUrQRExLE3o5TvyR0UgB0EOmnMkFaZftX</t>
  </si>
  <si>
    <t>1QZN9MgOjsyqVA68ggNrjJ</t>
  </si>
  <si>
    <t>QMS 03.02 Records</t>
  </si>
  <si>
    <t>5jzyQhmb27D4nmyslaqw295TvyR0UgB0EOmnMkFaZftX</t>
  </si>
  <si>
    <t>5MIp8lIIRxiecaRlBx45ZA</t>
  </si>
  <si>
    <t>QMS 05.01 Internal QMS audits</t>
  </si>
  <si>
    <t>1EgtVf0gt9faAZ208UKbhp5TvyR0UgB0EOmnMkFaZftX</t>
  </si>
  <si>
    <t>6xn2hlRu4XuFNY4EvmmhGh</t>
  </si>
  <si>
    <t>QMS 05.02 Internal audits of members/sites</t>
  </si>
  <si>
    <t>17ftYiGJQGfvC82XpjU1HE5TvyR0UgB0EOmnMkFaZftX</t>
  </si>
  <si>
    <t>4FpGNTsK7qObG6w0IK8lJ9</t>
  </si>
  <si>
    <t>QMS 05.03 Non-compliances, corrective actions, and sanctions</t>
  </si>
  <si>
    <t>79NJXc4l9NQEbbeDhi7yAn5TvyR0UgB0EOmnMkFaZftX</t>
  </si>
  <si>
    <t>4CAFQJ1DissSwVgUR6FAo2</t>
  </si>
  <si>
    <t>QMS 11.1 Key Tasks - QMS manager</t>
  </si>
  <si>
    <t>AqZg0D6YeGl82j7kk861G5TvyR0UgB0EOmnMkFaZftX</t>
  </si>
  <si>
    <t>7rp7x9ZgHaqceXxu6OWWq7</t>
  </si>
  <si>
    <t>QMS 11.2 Key Tasks - Internal QMS auditors</t>
  </si>
  <si>
    <t>2mT42AzGqaTB4SqjuCAb8l5TvyR0UgB0EOmnMkFaZftX</t>
  </si>
  <si>
    <t>6w3UMFW0oHAYouIfAQsxPp</t>
  </si>
  <si>
    <t>QMS 11.3 Key Tasks -Internal farm auditors</t>
  </si>
  <si>
    <t>1STSYkQfJC6sJCHTl0LQ4B4xvzsgnTOtRkF4CQ8kI09i</t>
  </si>
  <si>
    <t>5KxdaTmagupnt1FFiWUWr</t>
  </si>
  <si>
    <t>QMS 12.1 Formal qualifications for internal QMS auditors</t>
  </si>
  <si>
    <t>1STSYkQfJC6sJCHTl0LQ4B5Nuj2EiEyMVydcblHaISFD</t>
  </si>
  <si>
    <t>73Lv9AVw6FCUaveBbhr4JK</t>
  </si>
  <si>
    <t xml:space="preserve">QMS 12.2 Formal qualifications for internal  farm auditors </t>
  </si>
  <si>
    <t>1STSYkQfJC6sJCHTl0LQ4B1E1VhZbj9C7JN1P2MNO7PP</t>
  </si>
  <si>
    <t>6HcHJDddlXRBRfZX9ZokDO</t>
  </si>
  <si>
    <t>QMS 12.3.1 Technical skills and qualifications - QMS manager</t>
  </si>
  <si>
    <t>1STSYkQfJC6sJCHTl0LQ4B6iax11SKEZhY8rQyeOo4x9</t>
  </si>
  <si>
    <t>1inVLFVuXUfx9WSBlTkRpE</t>
  </si>
  <si>
    <t>QMS 12.3.2 Technical skills and qualifications - Internal QMS auditor</t>
  </si>
  <si>
    <t>3yiKvwYoXBHDoxipYV9gbp5TvyR0UgB0EOmnMkFaZftX</t>
  </si>
  <si>
    <t>6IxE566h7r5Jvb3W7WDuj3</t>
  </si>
  <si>
    <t>QMS 12.4  Communication skills</t>
  </si>
  <si>
    <t>3ov8Ci8FQzD3sYIYu2RpnL3yzXvEhnmn5Jt2gzgNRyxG</t>
  </si>
  <si>
    <t>2ImsoVLGQdeZF6agzMqJ8A</t>
  </si>
  <si>
    <t>QMS 12.3.4 Technical skills and qualifications - Training in food safety and good agricultural practices for internal QMS and farm auditors</t>
  </si>
  <si>
    <t>7tJdxC0MUJe1HSs3MotQlM5TvyR0UgB0EOmnMkFaZftX</t>
  </si>
  <si>
    <t>6PRvE2QfxASI7YKnCc3EqN</t>
  </si>
  <si>
    <t>3uom9p3qca6ax7AaTTK2QT</t>
  </si>
  <si>
    <t>7zYHRKozLWyZJNsLHlqmWj5TvyR0UgB0EOmnMkFaZftX</t>
  </si>
  <si>
    <t>6FGY5f8scT9uxdRY1Dm0EA</t>
  </si>
  <si>
    <t xml:space="preserve">QMS 01.01.01  Legality - Producer group members of producer groups </t>
  </si>
  <si>
    <t>1PygzsgwT1kH98NoRIqHJK5TvyR0UgB0EOmnMkFaZftX</t>
  </si>
  <si>
    <t>6GeO2cIfH8F4MS0Wrn7hu8</t>
  </si>
  <si>
    <t xml:space="preserve">QMS 01.01   Legality </t>
  </si>
  <si>
    <t>2zKr6OtZT3ieaBkkiQdRnE5TvyR0UgB0EOmnMkFaZftX</t>
  </si>
  <si>
    <t>4MADFxOdPQhN4tDSrYC3kN</t>
  </si>
  <si>
    <t>6DLYBu74pUsP9h2Tk6aE8b</t>
  </si>
  <si>
    <t>HOP 30.05 Water quality</t>
  </si>
  <si>
    <t>38FoI2x9MvJMWYmW9A94FP1GydlnqB5f3ZYrijAhJ8a1</t>
  </si>
  <si>
    <t>2POBKEfw5bnX0otH120XN9</t>
  </si>
  <si>
    <t>38FoI2x9MvJMWYmW9A94FP</t>
  </si>
  <si>
    <t>HOP 28 SOIL AND SUBSTRATE MANAGEMENT</t>
  </si>
  <si>
    <t>3mzqvFtvshFUd9FG5jPpxS2G6uwghHDTAis8RUZY3FJx</t>
  </si>
  <si>
    <t>1EV9fOJFtgZHkgwnGkSJCo</t>
  </si>
  <si>
    <t>3mzqvFtvshFUd9FG5jPpxS</t>
  </si>
  <si>
    <t>HOP 29 FERTILIZERS AND BIOSTIMULANTS</t>
  </si>
  <si>
    <t>3mzqvFtvshFUd9FG5jPpxS3QFwSW2yUZI11qFYS6goaH</t>
  </si>
  <si>
    <t>489bZFWSQmhiPe5OysSmjy</t>
  </si>
  <si>
    <t>2oNaOXs0DVeMiQZPYCn5r7</t>
  </si>
  <si>
    <t>HOP 25 WASTE MANAGEMENT</t>
  </si>
  <si>
    <t>3mzqvFtvshFUd9FG5jPpxS34qytRFn55Pj9v8N6jW9Nd</t>
  </si>
  <si>
    <t>2HYuayP7D4BMSo75oiaXrl</t>
  </si>
  <si>
    <t>FV 32 PLANT PROTECTION PRODUCTS</t>
  </si>
  <si>
    <t>WIsqyzB7hUCqXcRGmylZ63bwHSjPIiZlDqoQlQa0RcI</t>
  </si>
  <si>
    <t>1rtxDY0UV6J6nTD72lp37g</t>
  </si>
  <si>
    <t>5nPf6FvRIaYhUohxiK6Z4C</t>
  </si>
  <si>
    <t>FV 29 FERTILIZERS AND BIOSTIMULANTS</t>
  </si>
  <si>
    <t>WIsqyzB7hUCqXcRGmylZ65JMEtkoFWwAZfaa1yaPgBK</t>
  </si>
  <si>
    <t>68w0QanW27g7DC5iiMNgnB</t>
  </si>
  <si>
    <t>19FqK7ekLK0m3iLHchTn8h</t>
  </si>
  <si>
    <t>FV 28 SOIL AND SUBSTRATE MANAGEMENT</t>
  </si>
  <si>
    <t>WIsqyzB7hUCqXcRGmylZ64AISrwQ9WCshrlYBBrxvLA</t>
  </si>
  <si>
    <t>3eE3Q3pAc6KiMjhWeHYlIc</t>
  </si>
  <si>
    <t>FV 25 WASTE MANAGEMENT</t>
  </si>
  <si>
    <t>WIsqyzB7hUCqXcRGmylZ6SAqaQFjpGvk0dxFTZIzwA</t>
  </si>
  <si>
    <t>yNNnfi8cIVXTWlcpFs9Ve</t>
  </si>
  <si>
    <t>1ERzCDuPHpofETFZxfdFUx</t>
  </si>
  <si>
    <t>FO 12.03 Protective clothing and equipment</t>
  </si>
  <si>
    <t>5J6Wg6hIOJWcbwRBTKjslF5TvyR0UgB0EOmnMkFaZftX</t>
  </si>
  <si>
    <t>73mmIJbLFA6st0OtTEqZWp</t>
  </si>
  <si>
    <t>7e2OTmZvHrA9xmbHveLBmp</t>
  </si>
  <si>
    <t>FO 12.01 Workers’ health and safety</t>
  </si>
  <si>
    <t>57pN9EDRNJdtiagduP3fZW50xAgBpMLFLITAgXsZZZlg</t>
  </si>
  <si>
    <t>2qY4MoLxFUnCA4vo1wdvyU</t>
  </si>
  <si>
    <t>64wGe3MdQzgQigsw2nGTdA</t>
  </si>
  <si>
    <t>FO 08.02 Postharvest treatments</t>
  </si>
  <si>
    <t>57pN9EDRNJdtiagduP3fZW2WGH0RWY1OjvoJuoSirwHO</t>
  </si>
  <si>
    <t>5qNS7lYI1ESLWc7l6Zqgt0</t>
  </si>
  <si>
    <t>5JIgB3UDpDaQaRmTmuUpoo</t>
  </si>
  <si>
    <t>FO 08 POSTHARVEST</t>
  </si>
  <si>
    <t>57pN9EDRNJdtiagduP3fZW2JbpD7n1ziHSr2bVcKMSYA</t>
  </si>
  <si>
    <t>yeoigpicR7Kj80FVFSVQ7</t>
  </si>
  <si>
    <t>1WOpilQQJvvs3HIzyLlTD7</t>
  </si>
  <si>
    <t>FO 07.01 Choice of plant protection products</t>
  </si>
  <si>
    <t>57pN9EDRNJdtiagduP3fZW1dk4ytnQWjHBvg1ln8HjTF</t>
  </si>
  <si>
    <t>4OOlpygsKUozIPIQvZRS7K</t>
  </si>
  <si>
    <t>2BGuoLOuGR86Am1Hf7hCiG</t>
  </si>
  <si>
    <t>FO 07 PLANT PROTECTION PRODUCTS</t>
  </si>
  <si>
    <t>57pN9EDRNJdtiagduP3fZW49eZzszjuUC0B6uHMRpoza</t>
  </si>
  <si>
    <t>3hK2y2UNLfHoppHPAnHM03</t>
  </si>
  <si>
    <t>4lUZQXD5tjtX2glVe4lraA</t>
  </si>
  <si>
    <t>FO 04.06 Application records</t>
  </si>
  <si>
    <t>57pN9EDRNJdtiagduP3fZW5XwbzZtEM8lBOyfvXXxdDp</t>
  </si>
  <si>
    <t>2LnFemyn1mQ3dMrtNShc5B</t>
  </si>
  <si>
    <t>3Fg5RTdQ7a6O2THEvpVWrG</t>
  </si>
  <si>
    <t>FO 01.01 Site history</t>
  </si>
  <si>
    <t>One of the key features of sustainable farming is the continuous integration of site-specific knowledge and practical experience for future management planning and practices. 
This section is intended to ensure proper site management based on planning and monitoring own practices and products, including listening to external clients to enhance learning and improvement, ensuring that the land, buildings, and other facilities which constitute the fabric of the farm are properly managed for the safe production of flowers and ornamentals and the protection of the environment.</t>
  </si>
  <si>
    <t>57pN9EDRNJdtiagduP3fZW4QOHCspm1xB86DGAUYDjRE</t>
  </si>
  <si>
    <t>4AUkUX1Ed6iGItHig18e1A</t>
  </si>
  <si>
    <t>3YIgWsy9P8ND3BJPQGnD0j</t>
  </si>
  <si>
    <t xml:space="preserve">FO 01 MANAGEMENT </t>
  </si>
  <si>
    <t>57pN9EDRNJdtiagduP3fZW5ct5fM0HqC0lCNZYddSQSP</t>
  </si>
  <si>
    <t>5qL5D1YSZyjAfehlrFEA4J</t>
  </si>
  <si>
    <t>4Igs0TcvRtcZaLqERpBzyw</t>
  </si>
  <si>
    <t>AQ 21 SAMPLING AND TESTING OF FARMED AQUATIC SPECIES</t>
  </si>
  <si>
    <t>57pN9EDRNJdtiagduP3fZW3ag7qg4fpn4nxKeaoiBogr</t>
  </si>
  <si>
    <t>2LfV72LvddlAa8kU9pelkw</t>
  </si>
  <si>
    <t>57pN9EDRNJdtiagduP3fZW</t>
  </si>
  <si>
    <t>HOP 32 PLANT PROTECTION PRODUCTS</t>
  </si>
  <si>
    <t>Rm2o1gaBaALvlfFEiYrMu1zH3ajr9ldfV66pKaz5uSC</t>
  </si>
  <si>
    <t>5yJSOcTVR8gZAhpSpE27lE</t>
  </si>
  <si>
    <t>3bxp0a7dcsX1zRhf8lSDgg</t>
  </si>
  <si>
    <t>FO 05.03 Record keeping</t>
  </si>
  <si>
    <t>Rm2o1gaBaALvlfFEiYrMu110oWX79i6mbT4bTqOXnsF</t>
  </si>
  <si>
    <t>1TkJSLMhtf1FXiHyFrmEpa</t>
  </si>
  <si>
    <t>5S3hhH4brQmFX28p961rB1</t>
  </si>
  <si>
    <t>AQUACULTURE:  Finfish, crustaceans, molluscs, seaweed</t>
  </si>
  <si>
    <t xml:space="preserve">The standard applies to all stages of the aquatic species for all systems used in aquaculture.
Presently, the term “farmed aquatic species” within the standard refers to all species mentioned in the GLOBALG.A.P. product list published on the GLOBALG.A.P. website. This product list is extended for species based on demand and under consideration of brood stock origin. The term “farmed aquatic species” refers to finfish, crustaceans, molluscs, and macro-algae (seaweed) and depending on the criteria may apply exclusively to some of the groups. </t>
  </si>
  <si>
    <t>Rm2o1gaBaALvlfFEiYrMu4eKy1DGXi4so3zRzyqThnJ</t>
  </si>
  <si>
    <t>5ZmQCZZcuTzxuWKzHPecnl</t>
  </si>
  <si>
    <t>Rm2o1gaBaALvlfFEiYrMu</t>
  </si>
  <si>
    <t>HOP 33 POSTHARVEST HANDLING</t>
  </si>
  <si>
    <t>Rm2o1gaBaALvlfFEiYrMu7ctYNkkwyMaJhUZotDNFjC</t>
  </si>
  <si>
    <t>5f1unFnjf9XRdMc3gNiJtp</t>
  </si>
  <si>
    <t>5J6Wg6hIOJWcbwRBTKjslF</t>
  </si>
  <si>
    <t>HOP 31 INTEGRATED PEST MANAGEMENT</t>
  </si>
  <si>
    <t>Rm2o1gaBaALvlfFEiYrMu6jeCGSSXYJzTftXx8cbHUd</t>
  </si>
  <si>
    <t>6AAKJ3LgDpE7IG4YAqQOKs</t>
  </si>
  <si>
    <t>WIsqyzB7hUCqXcRGmylZ6</t>
  </si>
  <si>
    <t>HOP 30 WATER MANAGEMENT</t>
  </si>
  <si>
    <t>Rm2o1gaBaALvlfFEiYrMu6XDlMJZ8YZa4z9YpSWG2pO</t>
  </si>
  <si>
    <t>6mCnaLW9OtV3xpBSYq1P6R</t>
  </si>
  <si>
    <t>4DY3EifbqbuiHigOcSYX3F</t>
  </si>
  <si>
    <t>HOP 28 SOIL MANAGEMENT</t>
  </si>
  <si>
    <t>57pN9EDRNJdtiagduP3fZW4tsSAXoTqULXFfkPGQuphj</t>
  </si>
  <si>
    <t>6PGQqtXv2MC5ksCBDotJ6h</t>
  </si>
  <si>
    <t>2zKr6OtZT3ieaBkkiQdRnE</t>
  </si>
  <si>
    <t>HOP 27 GENETICALLY MODIFIED ORGANISMS</t>
  </si>
  <si>
    <t>5AYuYvAyD5dx1XUm0wkNUh5TvyR0UgB0EOmnMkFaZftX</t>
  </si>
  <si>
    <t>1dG8d76WeQtZj6ZhH7zFvX</t>
  </si>
  <si>
    <t>1PygzsgwT1kH98NoRIqHJK</t>
  </si>
  <si>
    <t>HOP 26 PLANT PROPAGATION MATERIAL</t>
  </si>
  <si>
    <t>5y6C5KZtGFA5bRC3q2nOtJ5TvyR0UgB0EOmnMkFaZftX</t>
  </si>
  <si>
    <t>3o4fB4IpD89LcJNP1PcaqR</t>
  </si>
  <si>
    <t>7zYHRKozLWyZJNsLHlqmWj</t>
  </si>
  <si>
    <t>HOP 24 GREENHOUSE-GASES AND CLIMATE CHANGE</t>
  </si>
  <si>
    <t>WIsqyzB7hUCqXcRGmylZ66DLYBu74pUsP9h2Tk6aE8b</t>
  </si>
  <si>
    <t>4YFwKmf2KWSpX12tY4wUWy</t>
  </si>
  <si>
    <t>7tJdxC0MUJe1HSs3MotQlM</t>
  </si>
  <si>
    <t>HOP 23 ENERGY EFFICIENCY</t>
  </si>
  <si>
    <t>3ov8Ci8FQzD3sYIYu2RpnL25ufr7Onk7JPdSt2laMS29</t>
  </si>
  <si>
    <t>6vNkpAgb9tyedueQqK0qUL</t>
  </si>
  <si>
    <t>3ov8Ci8FQzD3sYIYu2RpnL</t>
  </si>
  <si>
    <t>HOP 22 BIODIVERSITY AND HABITATS</t>
  </si>
  <si>
    <t>3ov8Ci8FQzD3sYIYu2RpnL55PwbCfLEsH487m0LGfq8G</t>
  </si>
  <si>
    <t>4ooHdrCZe01RstIqSrV18y</t>
  </si>
  <si>
    <t>3yiKvwYoXBHDoxipYV9gbp</t>
  </si>
  <si>
    <t>HOP 21 SITE MANAGEMENT</t>
  </si>
  <si>
    <t>38FoI2x9MvJMWYmW9A94FPBNyveclVEQj4HZroYIsSp</t>
  </si>
  <si>
    <t>5u8bHkfqKowCCM9WUABzET</t>
  </si>
  <si>
    <t>1STSYkQfJC6sJCHTl0LQ4B</t>
  </si>
  <si>
    <t>HOP 20 WORKERS’ HEALTH, SAFETY, AND WELFARE</t>
  </si>
  <si>
    <t>Rm2o1gaBaALvlfFEiYrMu1YjodcLkPXYuUVJv2kTcFk</t>
  </si>
  <si>
    <t>6hB3MkD70WoxXFovO1Myl1</t>
  </si>
  <si>
    <t>5y6C5KZtGFA5bRC3q2nOtJ</t>
  </si>
  <si>
    <t>HOP 19 HYGIENE</t>
  </si>
  <si>
    <t>WIsqyzB7hUCqXcRGmylZ631MnP6cupxhwzTJCfEX2C0</t>
  </si>
  <si>
    <t>2c0UBVv0ssw8RkT3Qltabw</t>
  </si>
  <si>
    <t>5AYuYvAyD5dx1XUm0wkNUh</t>
  </si>
  <si>
    <t>HOP 18 GLOBALG.A.P. STATUS</t>
  </si>
  <si>
    <t>57pN9EDRNJdtiagduP3fZW5E9apgdIabjK9U9O52kP3v</t>
  </si>
  <si>
    <t>39wDev6h9D8oDsJBEecAWl</t>
  </si>
  <si>
    <t>2mT42AzGqaTB4SqjuCAb8l</t>
  </si>
  <si>
    <t>HOP 17 LOGO USE</t>
  </si>
  <si>
    <t>3mzqvFtvshFUd9FG5jPpxS3it1MDZers0ZhAZZAMnlhX</t>
  </si>
  <si>
    <t>Hjdhpd4Y2LuyPWKnGTrmO</t>
  </si>
  <si>
    <t>AqZg0D6YeGl82j7kk861G</t>
  </si>
  <si>
    <t>HOP 16 FOOD FRAUD</t>
  </si>
  <si>
    <t>2oNaOXs0DVeMiQZPYCn5r75TvyR0UgB0EOmnMkFaZftX</t>
  </si>
  <si>
    <t>hO2NOQ26gywBTlsxbcq9O</t>
  </si>
  <si>
    <t>79NJXc4l9NQEbbeDhi7yAn</t>
  </si>
  <si>
    <t>HOP 15 FOOD DEFENSE</t>
  </si>
  <si>
    <t>538rGD6MQerNMNSCfcYCp75TvyR0UgB0EOmnMkFaZftX</t>
  </si>
  <si>
    <t>3V71ubGcYzgTqb49BoKEWy</t>
  </si>
  <si>
    <t>17ftYiGJQGfvC82XpjU1HE</t>
  </si>
  <si>
    <t>HOP 14 FOOD SAFETY POLICY DECLARATION</t>
  </si>
  <si>
    <t>1o8mD6EnK5wQwCEJoONfYj5TvyR0UgB0EOmnMkFaZftX</t>
  </si>
  <si>
    <t>58WTVNVDK4Ume50K5PgLp8</t>
  </si>
  <si>
    <t>1EgtVf0gt9faAZ208UKbhp</t>
  </si>
  <si>
    <t>HOP 13 EQUIPMENT AND DEVICES</t>
  </si>
  <si>
    <t>hQNd2uxITz3h9L5NA0Esq5TvyR0UgB0EOmnMkFaZftX</t>
  </si>
  <si>
    <t>3xlZz6JmRE4HFuwrRO1r2S</t>
  </si>
  <si>
    <t>5jzyQhmb27D4nmyslaqw29</t>
  </si>
  <si>
    <t>HOP 12 LABORATORY TESTING</t>
  </si>
  <si>
    <t>7M8kd0W9wjpA8V5QSHHaVd5TvyR0UgB0EOmnMkFaZftX</t>
  </si>
  <si>
    <t>3i65Y6w8pawwjTCuz8gb8</t>
  </si>
  <si>
    <t>VDK37xlSNcEUrQRExLE3o</t>
  </si>
  <si>
    <t>HOP 11 NON-CONFORMING PRODUCTS</t>
  </si>
  <si>
    <t>6fz1ZcgpxCeEz3mRGrevNc5TvyR0UgB0EOmnMkFaZftX</t>
  </si>
  <si>
    <t>5ezBOW4OM7h3xswjobcn8m</t>
  </si>
  <si>
    <t>1JbTSVCXvD1rsi9FQI4BLX</t>
  </si>
  <si>
    <t>HOP 10 COMPLAINTS</t>
  </si>
  <si>
    <t>seSMMRr8dVZQE1tIIM2oM5TvyR0UgB0EOmnMkFaZftX</t>
  </si>
  <si>
    <t>7mTvLK77vxTlPW7BXvRIOf</t>
  </si>
  <si>
    <t>6jdV20fj5kQdZCYqV2HAZj</t>
  </si>
  <si>
    <t>HOP 09 RECALL AND WITHDRAWAL</t>
  </si>
  <si>
    <t>19R27icHjrePmOqhbMVB4F5TvyR0UgB0EOmnMkFaZftX</t>
  </si>
  <si>
    <t>2pHZJgTGPA84Xwpm4WJaxJ</t>
  </si>
  <si>
    <t>2kuhirjgnGOVNDcaDpOkYM</t>
  </si>
  <si>
    <t>HOP 08 MASS BALANCE</t>
  </si>
  <si>
    <t>bxrVXJ4xWVl7PtHasGENb5TvyR0UgB0EOmnMkFaZftX</t>
  </si>
  <si>
    <t>2tePLGGbiJv3jtJZF5CIfx</t>
  </si>
  <si>
    <t>3hFRwOPd6tyF3XqgDpiUsI</t>
  </si>
  <si>
    <t xml:space="preserve">HOP 07 PARALLEL OWNERSHIP, TRACEABILITY, AND SEGREGATION </t>
  </si>
  <si>
    <t>7w9H6anypUchjmMOZrr9fi5TvyR0UgB0EOmnMkFaZftX</t>
  </si>
  <si>
    <t>5nrqZ7t89mfk2UA6vzgGcN</t>
  </si>
  <si>
    <t>6Wkw4wWRDCURPfRLe7FPfh</t>
  </si>
  <si>
    <t>HOP 06 TRACEABILITY</t>
  </si>
  <si>
    <t>3Ff44zJMwGkTtn6xQrauV05TvyR0UgB0EOmnMkFaZftX</t>
  </si>
  <si>
    <t>5t5wsyqtNc24tecbhYhTvh</t>
  </si>
  <si>
    <t>2bWjTJm7YGHjn0xzK8lmrx</t>
  </si>
  <si>
    <t>HOP 05 SPECIFICATIONS, SUPPLIERS, AND STOCK MANAGEMENT</t>
  </si>
  <si>
    <t>LIlGAXC7dgnKPjxv0CHy95TvyR0UgB0EOmnMkFaZftX</t>
  </si>
  <si>
    <t>5LfsN14hZxjJrC1qVhlfHB</t>
  </si>
  <si>
    <t>1Lf9FHKch0eiLXJIpNhkap</t>
  </si>
  <si>
    <t>HOP 04 OUTSOURCED ACTIVITIES (SUB-CONTRACTORS)</t>
  </si>
  <si>
    <t>3J24Glrer1437lwsauUMDz5TvyR0UgB0EOmnMkFaZftX</t>
  </si>
  <si>
    <t>hcFw5wMLFaiExYWIuW3HR</t>
  </si>
  <si>
    <t>3jlC57moeRajaaQIIaDd20</t>
  </si>
  <si>
    <t>HOP 03 RESOURCE MANAGEMENT AND TRAINING</t>
  </si>
  <si>
    <t>3REBipJjMBilm8fOUb7AAk5TvyR0UgB0EOmnMkFaZftX</t>
  </si>
  <si>
    <t>6ove6rRf30wOh0RFzdNX5o</t>
  </si>
  <si>
    <t>4wZVGrd3Y6MNXGOUDdx8aE</t>
  </si>
  <si>
    <t>HOP 02 CONTINUOUS IMPROVEMENT PLAN</t>
  </si>
  <si>
    <t>5QcqRKjyugITtX9F5mWxJx5TvyR0UgB0EOmnMkFaZftX</t>
  </si>
  <si>
    <t>3Ev1KFMhyrnTFo21odXMFb</t>
  </si>
  <si>
    <t>1bKgax0qDr1kdS45vRoOYL</t>
  </si>
  <si>
    <t>HOP 01 INTERNAL DOCUMENTATION</t>
  </si>
  <si>
    <t>1NXB83vWchkgtYCMUnCsww4vucxRo0LZSSTw9GJs9K5C</t>
  </si>
  <si>
    <t>2r0PKamibVjT154Mt6ZyZr</t>
  </si>
  <si>
    <t>6XDlMJZ8YZa4z9YpSWG2pO</t>
  </si>
  <si>
    <t>HOP 33.07 Harvest and handling area safety</t>
  </si>
  <si>
    <t>1NXB83vWchkgtYCMUnCsww3xDgKt7CA6fhZm7YTtTFG0</t>
  </si>
  <si>
    <t>5FrsC2nPPjN1tPrqF38xnE</t>
  </si>
  <si>
    <t>6jeCGSSXYJzTftXx8cbHUd</t>
  </si>
  <si>
    <t>HOP 33.06 Transport</t>
  </si>
  <si>
    <t>1NXB83vWchkgtYCMUnCswwppb9y4rPwbUUBCj5QAkxS</t>
  </si>
  <si>
    <t>59FpkfZMxeZJmF6taxFjwS</t>
  </si>
  <si>
    <t>7ctYNkkwyMaJhUZotDNFjC</t>
  </si>
  <si>
    <t>HOP 33.05 Finished products</t>
  </si>
  <si>
    <t>1NXB83vWchkgtYCMUnCsww67jQXmb714JA7JO68yT9WJ</t>
  </si>
  <si>
    <t>4X9BF4KV3KpGvjFEy9t02S</t>
  </si>
  <si>
    <t>1YjodcLkPXYuUVJv2kTcFk</t>
  </si>
  <si>
    <t>HOP 33.04 Pest control</t>
  </si>
  <si>
    <t>1NXB83vWchkgtYCMUnCsww6vMdfJ8gSRxB94Qur9PIUJ</t>
  </si>
  <si>
    <t>2aIuef5OdB7kGvevIlVid9</t>
  </si>
  <si>
    <t>4eKy1DGXi4so3zRzyqThnJ</t>
  </si>
  <si>
    <t>HOP 33.03 Temperature and humidity control</t>
  </si>
  <si>
    <t>1NXB83vWchkgtYCMUnCsww65YhqSh0effwCLgSU5PKWi</t>
  </si>
  <si>
    <t>qZvs4TjomzUExYXBkpMKW</t>
  </si>
  <si>
    <t>110oWX79i6mbT4bTqOXnsF</t>
  </si>
  <si>
    <t>HOP 33.02 Foreign materials</t>
  </si>
  <si>
    <t>3teX4BYt2AW8sJqpMJrRZD5TvyR0UgB0EOmnMkFaZftX</t>
  </si>
  <si>
    <t>5T3UvZaLT1LryLjS4jgcrV</t>
  </si>
  <si>
    <t>1zH3ajr9ldfV66pKaz5uSC</t>
  </si>
  <si>
    <t>HOP 33.01 Harvest and handling areas</t>
  </si>
  <si>
    <t>3teX4BYt2AW8sJqpMJrRZD6gNXFot9bj2qIYf6UMlESC</t>
  </si>
  <si>
    <t>67Rg4LUUS8mYWayFKFeccw</t>
  </si>
  <si>
    <t>3ag7qg4fpn4nxKeaoiBogr</t>
  </si>
  <si>
    <t>HOP 32.11 Invoices and procurement documentation</t>
  </si>
  <si>
    <t>3teX4BYt2AW8sJqpMJrRZD1BZRMD4dae6RuHe1e220IE</t>
  </si>
  <si>
    <t>6LU9T2x3GUeO9PkWkr9LvE</t>
  </si>
  <si>
    <t>5ct5fM0HqC0lCNZYddSQSP</t>
  </si>
  <si>
    <t>HOP 32.10 Mixing and handling</t>
  </si>
  <si>
    <t>iX5cwfCbucoiOoSsaucW15TvyR0UgB0EOmnMkFaZftX</t>
  </si>
  <si>
    <t>40IDuslcek7Wi4kOcQqOH5</t>
  </si>
  <si>
    <t>4QOHCspm1xB86DGAUYDjRE</t>
  </si>
  <si>
    <t>HOP 32.09 Plant protection product and postharvest treatment product storage</t>
  </si>
  <si>
    <t>iX5cwfCbucoiOoSsaucW14cLbnSmkp5Cb5himLWnflc</t>
  </si>
  <si>
    <t>3HiLPY3tc1HNXh1gmlfFbz</t>
  </si>
  <si>
    <t>5XwbzZtEM8lBOyfvXXxdDp</t>
  </si>
  <si>
    <t>HOP 32.08 Application of other substances</t>
  </si>
  <si>
    <t>iX5cwfCbucoiOoSsaucW16cqHYchodcu4mfags7nEfI</t>
  </si>
  <si>
    <t>vn5z8mrMlS4ioHBCD4AeP</t>
  </si>
  <si>
    <t>5E9apgdIabjK9U9O52kP3v</t>
  </si>
  <si>
    <t>HOP 32.07 Residue analysis</t>
  </si>
  <si>
    <t>1sjYNSfPgvLzeUoltfbbdl5TvyR0UgB0EOmnMkFaZftX</t>
  </si>
  <si>
    <t>40x6bn3DPLMkitJJ1rHzLG</t>
  </si>
  <si>
    <t>49eZzszjuUC0B6uHMRpoza</t>
  </si>
  <si>
    <t>HOP 32.06 Disposal of surplus application mix</t>
  </si>
  <si>
    <t>4riK5U0xPiGEWHpHRmn4Nr5TvyR0UgB0EOmnMkFaZftX</t>
  </si>
  <si>
    <t>2o53cxprZfNYjtrRLARqPe</t>
  </si>
  <si>
    <t>1dk4ytnQWjHBvg1ln8HjTF</t>
  </si>
  <si>
    <t>HOP 32.05 Obsolete plant protection products</t>
  </si>
  <si>
    <t>4riK5U0xPiGEWHpHRmn4Nr3DacSTY4JYjnci5zdyhJco</t>
  </si>
  <si>
    <t>6D7XlpsfOTAtAS415druSY</t>
  </si>
  <si>
    <t>2JbpD7n1ziHSr2bVcKMSYA</t>
  </si>
  <si>
    <t>HOP 32.04 Empty containers</t>
  </si>
  <si>
    <t>4riK5U0xPiGEWHpHRmn4Nr5H57GE3E0oeJiTQUwzLR4e</t>
  </si>
  <si>
    <t>78vweBqIAPgNjyuDvL5tQW</t>
  </si>
  <si>
    <t>2WGH0RWY1OjvoJuoSirwHO</t>
  </si>
  <si>
    <t>HOP 32.03 Plant protection product preharvest intervals</t>
  </si>
  <si>
    <t>4riK5U0xPiGEWHpHRmn4NrTNECOkMrplT0VST5e7LlI</t>
  </si>
  <si>
    <t>6axYXAy7Yu1eJic25oc7jd</t>
  </si>
  <si>
    <t>4tsSAXoTqULXFfkPGQuphj</t>
  </si>
  <si>
    <t>HOP 32.02 Application records</t>
  </si>
  <si>
    <t>5ZsnePvk5YgFXWZV6SeLdd5TvyR0UgB0EOmnMkFaZftX</t>
  </si>
  <si>
    <t>5Q3aemgYbztipmapDUzbAq</t>
  </si>
  <si>
    <t>50xAgBpMLFLITAgXsZZZlg</t>
  </si>
  <si>
    <t>HOP 32.01 Plant protection product management</t>
  </si>
  <si>
    <t>7ue3ZV8NziRZnY4dzUsISX5TvyR0UgB0EOmnMkFaZftX</t>
  </si>
  <si>
    <t>5mIblZRyfNdC1gOQNXaVhW</t>
  </si>
  <si>
    <t>SAqaQFjpGvk0dxFTZIzwA</t>
  </si>
  <si>
    <t>HOP 30.06 Irrigation predictions and record keeping</t>
  </si>
  <si>
    <t>35yeNtmczlcF0LL6aw5z155TvyR0UgB0EOmnMkFaZftX</t>
  </si>
  <si>
    <t>2I3a6saOrNcDjLiwnbyc1J</t>
  </si>
  <si>
    <t>4AISrwQ9WCshrlYBBrxvLA</t>
  </si>
  <si>
    <t>HOP 30.04 Water storage</t>
  </si>
  <si>
    <t>6ODApAejiQtNrOwOQO5Tai5TvyR0UgB0EOmnMkFaZftX</t>
  </si>
  <si>
    <t>65eMYjfTV3cmvpL1heqaBJ</t>
  </si>
  <si>
    <t>5JMEtkoFWwAZfaa1yaPgBK</t>
  </si>
  <si>
    <t>HOP 30.03 Efficient water use on farm</t>
  </si>
  <si>
    <t>22fWhXIF7ToLyYWekldl825TvyR0UgB0EOmnMkFaZftX</t>
  </si>
  <si>
    <t>7KTNT5W2dnohnL5waZkYY2</t>
  </si>
  <si>
    <t>3bwHSjPIiZlDqoQlQa0RcI</t>
  </si>
  <si>
    <t>HOP 30.02 Water sources</t>
  </si>
  <si>
    <t>6r5HimlyZ0M2nrD6K2tkEv2rWrYhbbVlHZkKXd3fJaOG</t>
  </si>
  <si>
    <t>Oe1ablyCFkYTPh0hD5hws</t>
  </si>
  <si>
    <t>31MnP6cupxhwzTJCfEX2C0</t>
  </si>
  <si>
    <t>HOP 30.01 Water use risk assessments and management plan</t>
  </si>
  <si>
    <t>6r5HimlyZ0M2nrD6K2tkEv4LkoX8uL7IKysZNtMA9ACA</t>
  </si>
  <si>
    <t>6l8T1OwYI1xOmNZdJ6Oe4e</t>
  </si>
  <si>
    <t>3it1MDZers0ZhAZZAMnlhX</t>
  </si>
  <si>
    <t>HOP 29.04 Nutrient content</t>
  </si>
  <si>
    <t>6r5HimlyZ0M2nrD6K2tkEv68QqPVS7uQ4h17EehtW3dB</t>
  </si>
  <si>
    <t>D1P1Goj92jYoNU4WguRQW</t>
  </si>
  <si>
    <t>34qytRFn55Pj9v8N6jW9Nd</t>
  </si>
  <si>
    <t>HOP 29.03 Organic fertilizers</t>
  </si>
  <si>
    <t>4C2gsJHZv4iinAHFdFqzqK1VqzFhqArY3cojASXB90xU</t>
  </si>
  <si>
    <t>3AUALHBmd06oM88tMS9jZe</t>
  </si>
  <si>
    <t>3QFwSW2yUZI11qFYS6goaH</t>
  </si>
  <si>
    <t>HOP 29.02 Storage</t>
  </si>
  <si>
    <t>4C2gsJHZv4iinAHFdFqzqK5YUhVcJlBJEi7I8LspLadi</t>
  </si>
  <si>
    <t>5EvAdfrPlA0NW2KYET1Ogy</t>
  </si>
  <si>
    <t>2G6uwghHDTAis8RUZY3FJx</t>
  </si>
  <si>
    <t>HOP 29.01 Application records</t>
  </si>
  <si>
    <t>4C2gsJHZv4iinAHFdFqzqK6tORAFbgXTHTA03U5KBq2e</t>
  </si>
  <si>
    <t>794ci54zUVeeTyCkKxaIDB</t>
  </si>
  <si>
    <t>BNyveclVEQj4HZroYIsSp</t>
  </si>
  <si>
    <t>HOP 28.02 Soil fumigation</t>
  </si>
  <si>
    <t>4C2gsJHZv4iinAHFdFqzqK4hGEPqL5l7s3DOLYKtvmbC</t>
  </si>
  <si>
    <t>1q2hGGDrL7xPbQ1LvXpV26</t>
  </si>
  <si>
    <t>1GydlnqB5f3ZYrijAhJ8a1</t>
  </si>
  <si>
    <t>HOP 28.01 Soil management and conservation</t>
  </si>
  <si>
    <t>4C2gsJHZv4iinAHFdFqzqK3wx6HUisx5HDpRwFvCTwWN</t>
  </si>
  <si>
    <t>3T9Lafr1Dn5eaj06Z1a1Bn</t>
  </si>
  <si>
    <t>3yzXvEhnmn5Jt2gzgNRyxG</t>
  </si>
  <si>
    <t>HOP 22.02 Ecological upgrading of unproductive sites</t>
  </si>
  <si>
    <t>4C2gsJHZv4iinAHFdFqzqK3uom9p3qca6ax7AaTTK2QT</t>
  </si>
  <si>
    <t>qp2SWgp44Toj1oTs4KmKI</t>
  </si>
  <si>
    <t>25ufr7Onk7JPdSt2laMS29</t>
  </si>
  <si>
    <t>HOP 22.01 Management of biodiversity and habitats</t>
  </si>
  <si>
    <t>4C2gsJHZv4iinAHFdFqzqK1wFLkLpapYX6o9clnCsMpf</t>
  </si>
  <si>
    <t>79dQtq6ga2pL5svjyI9vwJ</t>
  </si>
  <si>
    <t>6iax11SKEZhY8rQyeOo4x9</t>
  </si>
  <si>
    <t>HOP 20.04 Workers’ welfare</t>
  </si>
  <si>
    <t>4C2gsJHZv4iinAHFdFqzqK5aNPbKKRWAA60MBjo0xV4c</t>
  </si>
  <si>
    <t>sRjWGUiOhcqw76XsR8gAI</t>
  </si>
  <si>
    <t>1E1VhZbj9C7JN1P2MNO7PP</t>
  </si>
  <si>
    <t>HOP 20.03 Personal protective equipment</t>
  </si>
  <si>
    <t>4C2gsJHZv4iinAHFdFqzqK2Uopg36JNeaciZYcYszEzl</t>
  </si>
  <si>
    <t>01tN17HCTCOfRqB0HpKw6Y</t>
  </si>
  <si>
    <t>5Nuj2EiEyMVydcblHaISFD</t>
  </si>
  <si>
    <t>HOP 20.02 Hazards and first aid</t>
  </si>
  <si>
    <t>6wlTC8ogftkq4iCmKwM5w91QBze7NaIYiHw7VdVlbt4H</t>
  </si>
  <si>
    <t>1KTkWDhfrJeGjNaGLlu9N0</t>
  </si>
  <si>
    <t>4xvzsgnTOtRkF4CQ8kI09i</t>
  </si>
  <si>
    <t>HOP 20.01 Risk assessment and training</t>
  </si>
  <si>
    <t>6wlTC8ogftkq4iCmKwM5w962pcFPkt77OZum9a77v4Bc</t>
  </si>
  <si>
    <t>5xEVaZMRr4rPr0X5emTIed</t>
  </si>
  <si>
    <t>QMS 12.5  Independence and confidentiality</t>
  </si>
  <si>
    <t>NOTE: The qualification of internal auditors shall be evaluated annually by the CBs.</t>
  </si>
  <si>
    <t>6wlTC8ogftkq4iCmKwM5w95WJHGPTTWb7MtMDRBmMa6c</t>
  </si>
  <si>
    <t>37fXovEh91vOo3rWoXQeeB</t>
  </si>
  <si>
    <t>QMS 12.3.3  Technical skills and qualifications - Internal farm auditor</t>
  </si>
  <si>
    <t>Sign-off of internal farm auditors shall only occur as a result of:</t>
  </si>
  <si>
    <t>6wlTC8ogftkq4iCmKwM5w9198tyEsFhpRSGa7ciBtswI</t>
  </si>
  <si>
    <t>2hLNcKAKs5NIk2b92G5cU2</t>
  </si>
  <si>
    <t>ndILr7BDGoGn3oFrbuSXm</t>
  </si>
  <si>
    <t>QMS</t>
  </si>
  <si>
    <t>6wlTC8ogftkq4iCmKwM5w9zq9mC4X4axaBhi2FBiFDN</t>
  </si>
  <si>
    <t>5KtGpFDOZJqtfY2fIRqZm8</t>
  </si>
  <si>
    <t>5QcqRKjyugITtX9F5mWxJx</t>
  </si>
  <si>
    <t>DISCIPLINARY PROCEDURES</t>
  </si>
  <si>
    <t>6wlTC8ogftkq4iCmKwM5w910c0y7GWMTWtoirCquzgD2</t>
  </si>
  <si>
    <t>SEQt0LTaINvR7ShWuB8sk</t>
  </si>
  <si>
    <t>3REBipJjMBilm8fOUb7AAk</t>
  </si>
  <si>
    <t>WORKING HOURS</t>
  </si>
  <si>
    <t>awxbzDqiAc5w5F9Xaavfk5TvyR0UgB0EOmnMkFaZftX</t>
  </si>
  <si>
    <t>6ppjGKAbGM5VIqSujIYrHY</t>
  </si>
  <si>
    <t>3J24Glrer1437lwsauUMDz</t>
  </si>
  <si>
    <t>TIME RECORDING SYSTEMS</t>
  </si>
  <si>
    <t>7DAWrJ4FEll4vr7SY3agoa5TvyR0UgB0EOmnMkFaZftX</t>
  </si>
  <si>
    <t>23ZO57D7EyypjkkiWSWNQk</t>
  </si>
  <si>
    <t>LIlGAXC7dgnKPjxv0CHy9</t>
  </si>
  <si>
    <t>COMPULSORY SCHOOL AGE AND SCHOOL ACCESS</t>
  </si>
  <si>
    <t>Ttg0N6A2FwKCNo4IteaLK5TvyR0UgB0EOmnMkFaZftX</t>
  </si>
  <si>
    <t>4DXJBMYXEpyZXy4TyT4YQR</t>
  </si>
  <si>
    <t>3Ff44zJMwGkTtn6xQrauV0</t>
  </si>
  <si>
    <t>WORKING AGE, CHILD LABOR, AND YOUNG WORKERS</t>
  </si>
  <si>
    <t>1w2d3I6CuKthFEEDJPAfK25TvyR0UgB0EOmnMkFaZftX</t>
  </si>
  <si>
    <t>4QXLZknWQnGgnf1s2Squ4p</t>
  </si>
  <si>
    <t>7w9H6anypUchjmMOZrr9fi</t>
  </si>
  <si>
    <t>WAGES</t>
  </si>
  <si>
    <t>2B20jqk2goXcNqV2HX9qhe5TvyR0UgB0EOmnMkFaZftX</t>
  </si>
  <si>
    <t>4IFbSwjHov4J6TAVK47Q5l</t>
  </si>
  <si>
    <t>bxrVXJ4xWVl7PtHasGENb</t>
  </si>
  <si>
    <t>PAYMENTS</t>
  </si>
  <si>
    <t>MyNM2sLtxWP06FudRhDir5TvyR0UgB0EOmnMkFaZftX</t>
  </si>
  <si>
    <t>3TZ8Abr9rBhG4b2REuJghw</t>
  </si>
  <si>
    <t>19R27icHjrePmOqhbMVB4F</t>
  </si>
  <si>
    <t>TERMS OF EMPLOYMENT DOCUMENTS AND FORCED LABOR INDICATORS</t>
  </si>
  <si>
    <t>7EkiTjscQQ9YBuIWe6RZFk5TvyR0UgB0EOmnMkFaZftX</t>
  </si>
  <si>
    <t>6Zw0pPyeSgJ417YfAqafgC</t>
  </si>
  <si>
    <t>seSMMRr8dVZQE1tIIM2oM</t>
  </si>
  <si>
    <t>ACCESS TO LABOR REGULATION INFORMATION</t>
  </si>
  <si>
    <t>78lhTFJm2kvuowgAOftnD05TvyR0UgB0EOmnMkFaZftX</t>
  </si>
  <si>
    <t>3HkHCaJAY8U3Pyyr510VNm</t>
  </si>
  <si>
    <t>6fz1ZcgpxCeEz3mRGrevNc</t>
  </si>
  <si>
    <t>PRODUCER’S HUMAN RIGHTS POLICIES</t>
  </si>
  <si>
    <t>6NkzRvY2LtIEq9u93VYbsg5TvyR0UgB0EOmnMkFaZftX</t>
  </si>
  <si>
    <t>5uCJ7ub4A2ZDh3r7ebhDDD</t>
  </si>
  <si>
    <t>7M8kd0W9wjpA8V5QSHHaVd</t>
  </si>
  <si>
    <t>COMPLAINT PROCESS</t>
  </si>
  <si>
    <t>4G6L5rXAv5opyJXaaJSspR2VMR7eFBhsXQA1k8IjqWQx</t>
  </si>
  <si>
    <t>3dbFdi5Qo6RlC4NEidRfe2</t>
  </si>
  <si>
    <t>hQNd2uxITz3h9L5NA0Esq</t>
  </si>
  <si>
    <t>GRASP WORKER REPRESENTATION</t>
  </si>
  <si>
    <t>2jUiyLvMOWJh04zKpLzls87mYXogZyldja1l4zH5Wvh4</t>
  </si>
  <si>
    <t>4tcqaKxItd2UudJKkhirlw</t>
  </si>
  <si>
    <t>1o8mD6EnK5wQwCEJoONfYj</t>
  </si>
  <si>
    <t>RIGHT OF ASSOCIATION AND REPRESENTATION</t>
  </si>
  <si>
    <t>2jUiyLvMOWJh04zKpLzls84JDwCyBH1ImTjbVhIZvTq3</t>
  </si>
  <si>
    <t>f1ADyJdTgZckMF873LBtG</t>
  </si>
  <si>
    <t>538rGD6MQerNMNSCfcYCp7</t>
  </si>
  <si>
    <t>GENERAL</t>
  </si>
  <si>
    <t>4G6L5rXAv5opyJXaaJSspR24wmFn53ZJndoxOd1EgcHe</t>
  </si>
  <si>
    <t>7d1h0m9pz35YRdo6SUeCBJ</t>
  </si>
  <si>
    <t>QMS 12 Qualification Requirements</t>
  </si>
  <si>
    <t>2rOCEOZ7FKjNjNArXiLHzT5S5Axhf3c7R5yra1GF3lz</t>
  </si>
  <si>
    <t>6HdXV2n4nPxqhZZHqKk1IB</t>
  </si>
  <si>
    <t>QMS 11 Minimum Qualification requirements for key staff</t>
  </si>
  <si>
    <t>2rOCEOZ7FKjNjNArXiLHzT2nHnjQBzxk2jzqTlOcVbMi</t>
  </si>
  <si>
    <t>1GylsZuzswRyx3gGY1kRVP</t>
  </si>
  <si>
    <t>QMS 10 Logo Use</t>
  </si>
  <si>
    <t>3htAhHdPv9OtsLHNNhtZxHKwyucNsg6nzI6rjENLt3d</t>
  </si>
  <si>
    <t>4fZ94v0D7Q3k5nMpXDQ1gU</t>
  </si>
  <si>
    <t>QMS 09 Registration of additional members/sites to the certificate</t>
  </si>
  <si>
    <t>6GF3xiweshSSrjhesMZt6f5TvyR0UgB0EOmnMkFaZftX</t>
  </si>
  <si>
    <t>5cdB0Hk0HWWPoe36r10cTG</t>
  </si>
  <si>
    <t>QMS 08 Outsourced activities</t>
  </si>
  <si>
    <t>2PY4EEd6KbBqNYrQrNPBD45TvyR0UgB0EOmnMkFaZftX</t>
  </si>
  <si>
    <t>39Hes98vGzeLAvKkKTawVO</t>
  </si>
  <si>
    <t>QMS 07 Product withdrawal</t>
  </si>
  <si>
    <t>2jUiyLvMOWJh04zKpLzls84owgIkC6nXLa7lsm0MrLOO</t>
  </si>
  <si>
    <t>2nIFvbGDtVjetX4bSd1ieY</t>
  </si>
  <si>
    <t>QMS 06 Product traceability and segregation</t>
  </si>
  <si>
    <t>2jUiyLvMOWJh04zKpLzls857CpNqy9lJZPIEGl3cpn84</t>
  </si>
  <si>
    <t>3C1zcoZhmW10RikKo66Omx</t>
  </si>
  <si>
    <t>QMS 05 Internal Audits</t>
  </si>
  <si>
    <t>2jUiyLvMOWJh04zKpLzls823vkcq3eLNCd3go9Rkaald</t>
  </si>
  <si>
    <t>1iv5WR7BCTAyGuWtCRpan4</t>
  </si>
  <si>
    <t>QMS 04 Complaint handling</t>
  </si>
  <si>
    <t>3jqGVv62GBsd8KJSjIWQ7X55ckAD4CZWQhWLcwQj76KJ</t>
  </si>
  <si>
    <t>7t9IyYzQxOwCX1utYaZDrZ</t>
  </si>
  <si>
    <t>QMS 03 Document Control</t>
  </si>
  <si>
    <t>3jqGVv62GBsd8KJSjIWQ7X5SgdbGCqfnJhgVdCZaO52C</t>
  </si>
  <si>
    <t>5zXPfhwhAd1IOsIeHeU5CM</t>
  </si>
  <si>
    <t>QMS 02 Management and organization</t>
  </si>
  <si>
    <t>2rOCEOZ7FKjNjNArXiLHzT2GgfGeHb0isCXFe3cDafB8</t>
  </si>
  <si>
    <t>3XeWo0HK2q2LIAWuiLq81E</t>
  </si>
  <si>
    <t>QMS  01 Legality and administration</t>
  </si>
  <si>
    <t>2rOCEOZ7FKjNjNArXiLHzT2z9eo0DDlV0YPSYz2O8J7r</t>
  </si>
  <si>
    <t>5DRnU7mjS8VCI7Ap2v73CO</t>
  </si>
  <si>
    <t>10c0y7GWMTWtoirCquzgD2</t>
  </si>
  <si>
    <t>AQ 28.06 FOOD SAFETY SYSTEM</t>
  </si>
  <si>
    <t>2rOCEOZ7FKjNjNArXiLHzT3Zzd9zsLAfuVfEUUYQV7Pd</t>
  </si>
  <si>
    <t>GPN1iO2ZupplHeWuJnm7J</t>
  </si>
  <si>
    <t>zq9mC4X4axaBhi2FBiFDN</t>
  </si>
  <si>
    <t>AQ 28.05 PRODUCTS WITH THE GGN LABEL VISUAL ELEMENTS</t>
  </si>
  <si>
    <t>Applicable only to products with the GGN label visual elements
Licensed companies are entitled to use and label their products with the GGN label visual elements in addition to the GGN Number. For the requirements and guidelines on using the GGN label visual elements, see the GGN label user manual for product packaging. The GGN label visual elements are linked to a public online portal that enables direct verification of GLOBALG.A.P. Numbers (GGNs) and Chain of Custody (CoC) Numbers.</t>
  </si>
  <si>
    <t>2rOCEOZ7FKjNjNArXiLHzT11ZC60E3YAtAUx5wNuuXwj</t>
  </si>
  <si>
    <t>6boq5twCHOdIrNojlxuFjG</t>
  </si>
  <si>
    <t>198tyEsFhpRSGa7ciBtswI</t>
  </si>
  <si>
    <t>AQ 28.04 IDENTIFICATION OF OUTPUT WITH CERTIFIED STATUS (ORIGINATING FROM CERTIFIED PRODUCTION PROCESSES)</t>
  </si>
  <si>
    <t>The producer and the products are properly identified to allow traceability and validation of the certification status.</t>
  </si>
  <si>
    <t>3WOTX6z9yCADtqy7fUTDJn5TvyR0UgB0EOmnMkFaZftX</t>
  </si>
  <si>
    <t>VoonZx94STGuLmJNzGHQX</t>
  </si>
  <si>
    <t>5WJHGPTTWb7MtMDRBmMa6c</t>
  </si>
  <si>
    <t>AQ 28.03 TRACEBILITY</t>
  </si>
  <si>
    <t xml:space="preserve"> Certified products are traceable. The producer may use either the segregation method or the identity preservation method to ensure traceability.</t>
  </si>
  <si>
    <t>5HjMxha5zh3JmCKzoQNaGT5TvyR0UgB0EOmnMkFaZftX</t>
  </si>
  <si>
    <t>4rPb6aRnjT1RlOidzZW8NT</t>
  </si>
  <si>
    <t>62pcFPkt77OZum9a77v4Bc</t>
  </si>
  <si>
    <t>AQ 28.02 INPUT AND OUTPUT VERIFICATION</t>
  </si>
  <si>
    <t>This section does not apply if the producer processes only their own farmed products and is not registered in the GLOBALG.A.P. IT systems for parallel ownership.</t>
  </si>
  <si>
    <t>6cVkk3FsKVyXw3Axz1X0EJKWseLrLUhPeorCfNWn5jf</t>
  </si>
  <si>
    <t>1Gmj3oSGRRz2wF43jglNiZ</t>
  </si>
  <si>
    <t>1QBze7NaIYiHw7VdVlbt4H</t>
  </si>
  <si>
    <t>AQ 28.01 MANAGEMENT STRUCTURE</t>
  </si>
  <si>
    <t>6cVkk3FsKVyXw3Axz1X0EJ55afRttVG4dVUXKLoNoQoe</t>
  </si>
  <si>
    <t>3U9ZVLZyebAQYRVksg1MLP</t>
  </si>
  <si>
    <t>6wlTC8ogftkq4iCmKwM5w9</t>
  </si>
  <si>
    <t>AQ 28 POSTHARVEST – MASS BALANCE AND TRACEABILITY</t>
  </si>
  <si>
    <t>"Legal entities that perform farming and postharvest handling of farmed aquatic species shall demonstrate compliance with the mass balance and traceability criteria at the postharvest units.
For the sake of simplicity, this section will use the terms “certified products,” “certified producers,” and “certified sources.” However, products, producers, and companies themselves are not certified. “Certified product” refers instead to a product originating from an Integrated Farm Assurance (IFA) certified production process. “Certified producer” and “certified sources” refer to a producer/source whose production processes have been certified."</t>
  </si>
  <si>
    <t>6cVkk3FsKVyXw3Axz1X0EJ6tiYYI8mKlvSXw5jfqgMdE</t>
  </si>
  <si>
    <t>6DK33hs49O0mVODM44PumI</t>
  </si>
  <si>
    <t>mo9Uog2nl7PhTPO5LbeWt</t>
  </si>
  <si>
    <t>AQ 06.01 Identification of waste and pollutants</t>
  </si>
  <si>
    <t>4G6L5rXAv5opyJXaaJSspR5mdYYXLIFyNI492xPC4Wrk</t>
  </si>
  <si>
    <t>MfbZ6xSbvl0LIQHCG3HAH</t>
  </si>
  <si>
    <t>7BbYPU8D5VjuX50wR037bc</t>
  </si>
  <si>
    <t>AQ 01.01 Site history</t>
  </si>
  <si>
    <t>4pvzWZLf4r0AsvpuWuoYAC6eaxQshM5yuY2WLlQ8amUS</t>
  </si>
  <si>
    <t>2D3gR7aaHx6tnYQQuF1lXz</t>
  </si>
  <si>
    <t>3IMlwAGWtNQ8ZjIBrbKwsL</t>
  </si>
  <si>
    <t>FO 02.05 Logo use</t>
  </si>
  <si>
    <t>4pvzWZLf4r0AsvpuWuoYAC6moTS0uCjB77ymqMRrEaKu</t>
  </si>
  <si>
    <t>476rC4cdc9j8oss1h3sXXS</t>
  </si>
  <si>
    <t>1oGNflTpAerQDWPIkzL1jE</t>
  </si>
  <si>
    <t>AQ 26.02 Blood waters</t>
  </si>
  <si>
    <t>4pvzWZLf4r0AsvpuWuoYAC1V7OJsLngbMIMF5cpB2lgv</t>
  </si>
  <si>
    <t>3dK0wdZnclzgLIOpYhYOUM</t>
  </si>
  <si>
    <t>xbaIyuRHw74GoMT8PbnKx</t>
  </si>
  <si>
    <t>AQ 26.01 Stunning and bleeding</t>
  </si>
  <si>
    <t>4pvzWZLf4r0AsvpuWuoYAC69tkf9xTq4aAYbrRMthWNF</t>
  </si>
  <si>
    <t>304WayBeH0VzrDds0V9TK0</t>
  </si>
  <si>
    <t>6gb3L0lEZN6wO8WjVRr7lV</t>
  </si>
  <si>
    <t>AQ 25.03 Escapes and indigenous species</t>
  </si>
  <si>
    <t>4pvzWZLf4r0AsvpuWuoYAC32bnxD3iuIFgJa6SxSTZZE</t>
  </si>
  <si>
    <t>60YTqCQn7FH9usxqAQOiqL</t>
  </si>
  <si>
    <t>1aV0zFwSp9AmvxxfeGq2eA</t>
  </si>
  <si>
    <t>AQ 25.02 Mortalities in holding facilities, including well boats, and/or prior to slaughter</t>
  </si>
  <si>
    <t>4pvzWZLf4r0AsvpuWuoYAC65SiBmR9xE6MmZIJH2OMh8</t>
  </si>
  <si>
    <t>3voJYmeY4m9jVUrQOPEIep</t>
  </si>
  <si>
    <t>5TX5THcQM5Np1uQ5ItrWLM</t>
  </si>
  <si>
    <t>AQ 25.01 Farmed aquatic species welfare in holding and crowding facilities, including live well boat transfer, and/or prior to slaughter</t>
  </si>
  <si>
    <t>Minimizing stress of the farmed aquatic species immediately prior to slaughter is necessary to prevent welfare problems.</t>
  </si>
  <si>
    <t>4pvzWZLf4r0AsvpuWuoYAC4Zl4dLXiCmXFVqnsslPb0x</t>
  </si>
  <si>
    <t>vjS57MJ5nsSkYmlRxSwbF</t>
  </si>
  <si>
    <t>2fdp0291AK18VPCACdP0xw</t>
  </si>
  <si>
    <t>AQ 24.02 Traceability of harvested farmed aquatic species</t>
  </si>
  <si>
    <t>4pvzWZLf4r0AsvpuWuoYAC12xtoMmsI7QQenkWEVMZAu</t>
  </si>
  <si>
    <t>6Nj4cfV6ylPpCa0EI9BKKW</t>
  </si>
  <si>
    <t>75ZhDFwSi67hTEERmDGpdT</t>
  </si>
  <si>
    <t>AQ 24.01 Harvesting – Method of harvest/dispatch</t>
  </si>
  <si>
    <t>4pvzWZLf4r0AsvpuWuoYAC3bnauhR2XKWnnmjxnrNJeQ</t>
  </si>
  <si>
    <t>1JbLaD4cXHUBhzd0XaNL3n</t>
  </si>
  <si>
    <t>2lcjWDd2pC4Mxvjx89tTP3</t>
  </si>
  <si>
    <t>AQ 22.02 Feed records</t>
  </si>
  <si>
    <t>4Igs0TcvRtcZaLqERpBzyw5TvyR0UgB0EOmnMkFaZftX</t>
  </si>
  <si>
    <t>59QewLUkUiVzPdGlfgu21o</t>
  </si>
  <si>
    <t>3vLjIvLzmFDnyHGwp4sKjy</t>
  </si>
  <si>
    <t>AQ 22.01 General</t>
  </si>
  <si>
    <t>6inH5pgUJeX8hyB3EYnjvL3vLjIvLzmFDnyHGwp4sKjy</t>
  </si>
  <si>
    <t>2IpBpucJX7pJDK7yar4Pdz</t>
  </si>
  <si>
    <t>3bnauhR2XKWnnmjxnrNJeQ</t>
  </si>
  <si>
    <t>AQ 20.09 Machinery and equipment</t>
  </si>
  <si>
    <t>6inH5pgUJeX8hyB3EYnjvL2lcjWDd2pC4Mxvjx89tTP3</t>
  </si>
  <si>
    <t>4b75QxZajdtzw35yuJYzax</t>
  </si>
  <si>
    <t>65SiBmR9xE6MmZIJH2OMh8</t>
  </si>
  <si>
    <t>AQ 20.06 All pens in bodies of water</t>
  </si>
  <si>
    <t>6inH5pgUJeX8hyB3EYnjvL4WvVgaj0DmqytcECbsfj85</t>
  </si>
  <si>
    <t>LBOB0pVTmEHC3zp2yT9uB</t>
  </si>
  <si>
    <t>32bnxD3iuIFgJa6SxSTZZE</t>
  </si>
  <si>
    <t>AQ 20.05 Mortality</t>
  </si>
  <si>
    <t>1YbYgCwF5emApZVepFq1X175ZhDFwSi67hTEERmDGpdT</t>
  </si>
  <si>
    <t>2fxuNtMikwq4pGJPm9UHmp</t>
  </si>
  <si>
    <t>69tkf9xTq4aAYbrRMthWNF</t>
  </si>
  <si>
    <t>AQ 20.04 Treatment records</t>
  </si>
  <si>
    <t>1YbYgCwF5emApZVepFq1X12fdp0291AK18VPCACdP0xw</t>
  </si>
  <si>
    <t>2jMIlVn1YjTp2J7QpgwC0e</t>
  </si>
  <si>
    <t>1V7OJsLngbMIMF5cpB2lgv</t>
  </si>
  <si>
    <t>AQ 20.03 Treatments</t>
  </si>
  <si>
    <t>61TDaidZRAGqCBPGs8ha8G5TX5THcQM5Np1uQ5ItrWLM</t>
  </si>
  <si>
    <t>iRZqmNFK3RvDpleWESvWD</t>
  </si>
  <si>
    <t>6moTS0uCjB77ymqMRrEaKu</t>
  </si>
  <si>
    <t>AQ 20.02 Farmed aquatic species health and welfare</t>
  </si>
  <si>
    <t>61TDaidZRAGqCBPGs8ha8G1aV0zFwSp9AmvxxfeGq2eA</t>
  </si>
  <si>
    <t>ULRbRAkZftwkpBniFH1e3</t>
  </si>
  <si>
    <t>6eaxQshM5yuY2WLlQ8amUS</t>
  </si>
  <si>
    <t>AQ 20.01 Traceability and stock origin</t>
  </si>
  <si>
    <t>61TDaidZRAGqCBPGs8ha8G6gb3L0lEZN6wO8WjVRr7lV</t>
  </si>
  <si>
    <t>2Oh375nnYEbnQDw1A6DTeg</t>
  </si>
  <si>
    <t>6tiYYI8mKlvSXw5jfqgMdE</t>
  </si>
  <si>
    <t>AQ 18.03 Brood fish stripping</t>
  </si>
  <si>
    <t xml:space="preserve">If brood fish are stripped, this shall be done with consideration for the animals’ welfare.
</t>
  </si>
  <si>
    <t>12V2s4FpWw8zBFdb1VY42AxbaIyuRHw74GoMT8PbnKx</t>
  </si>
  <si>
    <t>3oVFuQiVBK4m7nEKjxabKy</t>
  </si>
  <si>
    <t>55afRttVG4dVUXKLoNoQoe</t>
  </si>
  <si>
    <t>AQ 18.02 Hatchery management</t>
  </si>
  <si>
    <t>12V2s4FpWw8zBFdb1VY42A1oGNflTpAerQDWPIkzL1jE</t>
  </si>
  <si>
    <t>3R09p8j9SBPrd2ZkAKqqPy</t>
  </si>
  <si>
    <t>11ZC60E3YAtAUx5wNuuXwj</t>
  </si>
  <si>
    <t>AQ 07.04 High conservation value areas</t>
  </si>
  <si>
    <t>fpZn5YAfrwOfpIHt5wBr75TvyR0UgB0EOmnMkFaZftX</t>
  </si>
  <si>
    <t>WVkyFPGsvsPsC7Lz3bNRP</t>
  </si>
  <si>
    <t>3Zzd9zsLAfuVfEUUYQV7Pd</t>
  </si>
  <si>
    <t xml:space="preserve">AQ 07.03 Escapes </t>
  </si>
  <si>
    <t>QZfIR1aSAjL2YcUqo376X5TvyR0UgB0EOmnMkFaZftX</t>
  </si>
  <si>
    <t>fICsjkYrHVr87NAeTjI92</t>
  </si>
  <si>
    <t>2z9eo0DDlV0YPSYz2O8J7r</t>
  </si>
  <si>
    <t>AQ 07.02 Predator exclusion plan</t>
  </si>
  <si>
    <t>3htAhHdPv9OtsLHNNhtZxH7BbYPU8D5VjuX50wR037bc</t>
  </si>
  <si>
    <t>3wjtllhf2EZ05k7ry5E364</t>
  </si>
  <si>
    <t>2GgfGeHb0isCXFe3cDafB8</t>
  </si>
  <si>
    <t>AQ 07.01 Impact of farming on the environment and biodiversity</t>
  </si>
  <si>
    <t>3htAhHdPv9OtsLHNNhtZxH6udigXdkpe8Lswjod4NBOa</t>
  </si>
  <si>
    <t>2lIJrvbtPcVuY8RZkfCGAZ</t>
  </si>
  <si>
    <t>55ckAD4CZWQhWLcwQj76KJ</t>
  </si>
  <si>
    <t>AQ 06.03 Environmental impact and management</t>
  </si>
  <si>
    <t>3jqGVv62GBsd8KJSjIWQ7Xmo9Uog2nl7PhTPO5LbeWt</t>
  </si>
  <si>
    <t>54b9jNn5l6JshlbKMcZkvo</t>
  </si>
  <si>
    <t>2DBDLKNCCHjgeVp2fH2kz4</t>
  </si>
  <si>
    <t>AQ 06.02 Waste and pollution action plan</t>
  </si>
  <si>
    <t>3jqGVv62GBsd8KJSjIWQ7X2DBDLKNCCHjgeVp2fH2kz4</t>
  </si>
  <si>
    <t>3CUgz7Cjbz3lVegK48kdwN</t>
  </si>
  <si>
    <t>KwyucNsg6nzI6rjENLt3d</t>
  </si>
  <si>
    <t>AQ 01.03 Legislative framework</t>
  </si>
  <si>
    <t>1kzI7hCCMY4wQOFQmIPOPD5TvyR0UgB0EOmnMkFaZftX</t>
  </si>
  <si>
    <t>101TCDdkyoiKx59uYCCXGd</t>
  </si>
  <si>
    <t>6udigXdkpe8Lswjod4NBOa</t>
  </si>
  <si>
    <t>AQ 01.02 Site management</t>
  </si>
  <si>
    <t>5OZ3Oy0MVM5jXao9ZvAlrA5TvyR0UgB0EOmnMkFaZftX</t>
  </si>
  <si>
    <t>vmjGfCIFJSM7cQD7NFV80</t>
  </si>
  <si>
    <t>1MAAg94AQdklTBAzABM4wS</t>
  </si>
  <si>
    <t>FO 03.03 Genetically modified organisms</t>
  </si>
  <si>
    <t>4ZGW9ZWBwWewpL1DYzfgyb5TvyR0UgB0EOmnMkFaZftX</t>
  </si>
  <si>
    <t>4CJaPlJ48CsnwJPpOBaOcW</t>
  </si>
  <si>
    <t>KWseLrLUhPeorCfNWn5jf</t>
  </si>
  <si>
    <t>AQ 18.01 Brood stock and seedlings</t>
  </si>
  <si>
    <t>Depending on species: Ova, smolt, fry, fingerling, larvae, alevin, spat, nauplii and post-larvae, others</t>
  </si>
  <si>
    <t>4gUkP5eS8EnUG0fKZ0tMiZ5TvyR0UgB0EOmnMkFaZftX</t>
  </si>
  <si>
    <t>4amaTwSSW3aZdfZj8YONNc</t>
  </si>
  <si>
    <t>14lJpH5qVsP8C976yuQrDU</t>
  </si>
  <si>
    <t>FV 28.03 Substrates</t>
  </si>
  <si>
    <t>7HDQtIsDtzns0bD1ntR0eP5TvyR0UgB0EOmnMkFaZftX</t>
  </si>
  <si>
    <t>1iBxbUx6cezVlgCvMmOwI9</t>
  </si>
  <si>
    <t>6twC7WvSzvTac9PtqXVar6</t>
  </si>
  <si>
    <t>FO 04.02 Soil fumigation</t>
  </si>
  <si>
    <t>5ZEbtYAwaiK1X4qvVH0ye85TvyR0UgB0EOmnMkFaZftX</t>
  </si>
  <si>
    <t>1nW8TTNH1fusUklcAyzJ3O</t>
  </si>
  <si>
    <t>2g5JReDfSpzAHl16771ew5</t>
  </si>
  <si>
    <t>FV 28.02 Soil fumigation</t>
  </si>
  <si>
    <t>36VGW0OgI5dbYuNy8pN1X45TvyR0UgB0EOmnMkFaZftX</t>
  </si>
  <si>
    <t>4dqTp7fkABPCSIwP6BJ67E</t>
  </si>
  <si>
    <t>Jfokfy0DypbRD7D7zEF8h</t>
  </si>
  <si>
    <t>FO 04.03 Substrates</t>
  </si>
  <si>
    <t>1LqxqbMnYmX3O47nTDkHLF5TvyR0UgB0EOmnMkFaZftX</t>
  </si>
  <si>
    <t>6CSFbUgkhrbJU87vlKmRUq</t>
  </si>
  <si>
    <t>1DSOMfBwEJ7NMTIzs3yO1i</t>
  </si>
  <si>
    <t>FV 29.04 Nutrient content</t>
  </si>
  <si>
    <t>76Up1Jlz2ogKdKXUH1J3L5TvyR0UgB0EOmnMkFaZftX</t>
  </si>
  <si>
    <t>7KbSmeRQQ9vMW32RA3fvgt</t>
  </si>
  <si>
    <t>3R84nmeK4iATbuwZ2gsDsb</t>
  </si>
  <si>
    <t>FO 04.04 Nutritional needs</t>
  </si>
  <si>
    <t>6l21qjBupUIUO8XLCiUEef5TvyR0UgB0EOmnMkFaZftX</t>
  </si>
  <si>
    <t>5z698mI9SK13uqc3qKoGYH</t>
  </si>
  <si>
    <t>7mjSidGuWy0Ls8TvSUsTPI</t>
  </si>
  <si>
    <t>FV 28.01 Soil management and conservation</t>
  </si>
  <si>
    <t>31r3O7m6YdmvyCuOWIOMh65TvyR0UgB0EOmnMkFaZftX</t>
  </si>
  <si>
    <t>2gbDib5iDBqNNbrpbd3LT0</t>
  </si>
  <si>
    <t>2nHnjQBzxk2jzqTlOcVbMi</t>
  </si>
  <si>
    <t>AQ 07.06 Energy efficiency</t>
  </si>
  <si>
    <t>Farming equipment shall be selected and maintained for optimum energy efficiency. The use of renewable energy sources should be encouraged.</t>
  </si>
  <si>
    <t>7bt3lOtOqh5dlKm5Rqrjx45TvyR0UgB0EOmnMkFaZftX</t>
  </si>
  <si>
    <t>SAeb09u4BIJU5hywl5ZTk</t>
  </si>
  <si>
    <t>glN2WuTeRW3b5FgXbh8Ta</t>
  </si>
  <si>
    <t>FV 22.02 Ecological upgrading of unproductive sites</t>
  </si>
  <si>
    <t>2RFsPSHa2XlX0JHYiJO2Wc5TvyR0UgB0EOmnMkFaZftX</t>
  </si>
  <si>
    <t>OkwgpiefJyhKOx86JFmLs</t>
  </si>
  <si>
    <t>5S5Axhf3c7R5yra1GF3lz</t>
  </si>
  <si>
    <t>AQ 07.05 Ecological upgrading of unproductive sites</t>
  </si>
  <si>
    <t>6PzSKiJw1bRFye5uX49taK5TvyR0UgB0EOmnMkFaZftX</t>
  </si>
  <si>
    <t>Oa7r1b8qY2CRF4UuPKcN3</t>
  </si>
  <si>
    <t>7zXnm2lgE6Oh3K9yFP7Gdf</t>
  </si>
  <si>
    <t>FV 22.01 Management of biodiversity and habitats</t>
  </si>
  <si>
    <t>48EClxc2uJIvBOW8IlSEPt5TvyR0UgB0EOmnMkFaZftX</t>
  </si>
  <si>
    <t>3L2zyFJ2zu5HQQgkTRwa7p</t>
  </si>
  <si>
    <t>5az4vdaXEuQgs5B9UaOjzb</t>
  </si>
  <si>
    <t>FV 20.04 Workers’ welfare</t>
  </si>
  <si>
    <t>2o0PHrjwVpc8TxdOBpkPzy5TvyR0UgB0EOmnMkFaZftX</t>
  </si>
  <si>
    <t>5RQ8IqiLnmA7DEtNqhNVls</t>
  </si>
  <si>
    <t>23vkcq3eLNCd3go9Rkaald</t>
  </si>
  <si>
    <t>AQ 04.05 Workers’ welfare</t>
  </si>
  <si>
    <t>696jSQYmLVDJoD3UnofwTY253gbk0kdnSSFyQX6iFKWy</t>
  </si>
  <si>
    <t>4V5PDUBdj9Q0i7fbGfInQk</t>
  </si>
  <si>
    <t>24wmFn53ZJndoxOd1EgcHe</t>
  </si>
  <si>
    <t>AQ 19.03 Transport of chemical compounds</t>
  </si>
  <si>
    <t>696jSQYmLVDJoD3UnofwTYuzn8UMxTkF1w7M3FTD0sW</t>
  </si>
  <si>
    <t>21mCH63CMsUTKkluKw6dN9</t>
  </si>
  <si>
    <t>6OVfMLlOhjDUtTGVH4d1tI</t>
  </si>
  <si>
    <t>FO 07.05 Plant protection product handling</t>
  </si>
  <si>
    <t>696jSQYmLVDJoD3UnofwTY6aZY7458MgGAXucrp2rDfj</t>
  </si>
  <si>
    <t>tDOe2o0zWYqYm0KNgqj9x</t>
  </si>
  <si>
    <t>3WBrxkh802qoM6WUHlCwcx</t>
  </si>
  <si>
    <t>FV 32.10 Mixing and handling</t>
  </si>
  <si>
    <t>696jSQYmLVDJoD3UnofwTY5U9xxekFJ28sU2NwdkP9u8</t>
  </si>
  <si>
    <t>3gLKlk7CEmbkXjaBvbTvGh</t>
  </si>
  <si>
    <t>FV 20.03 Personal protective equipment</t>
  </si>
  <si>
    <t>696jSQYmLVDJoD3UnofwTY7GSUGbBCg0zqqdO3nIYknt</t>
  </si>
  <si>
    <t>5k6Z1qS7vCZ6NXbWiaUJu9</t>
  </si>
  <si>
    <t>4JDwCyBH1ImTjbVhIZvTq3</t>
  </si>
  <si>
    <t>AQ 04.04 Personal protective equipment</t>
  </si>
  <si>
    <t>696jSQYmLVDJoD3UnofwTY4YYEAFlKQL7dZttPmpxB2F</t>
  </si>
  <si>
    <t>3snGfVLt7Wxd5FZGpG4j8y</t>
  </si>
  <si>
    <t>1j8KzCREQQlaHRiz9wuo0z</t>
  </si>
  <si>
    <t>FO 12.02 Hazards and first aid</t>
  </si>
  <si>
    <t>1gpvHRL3jcuK0YTVBxeDJK5TvyR0UgB0EOmnMkFaZftX</t>
  </si>
  <si>
    <t>4zSkvUbTdlSMEjoMX9r149</t>
  </si>
  <si>
    <t>6rCsdcQbJnfwmnsw2F9C4z</t>
  </si>
  <si>
    <t>FV 20.02 Hazards and first aid</t>
  </si>
  <si>
    <t>6SSbkfthK0LYaxbv5b14GBCewd3FqcwBMtVtTDK4h9s</t>
  </si>
  <si>
    <t>3LyKIn2zocb3lDNExH1RfM</t>
  </si>
  <si>
    <t>7mYXogZyldja1l4zH5Wvh4</t>
  </si>
  <si>
    <t>AQ 04.03 Workers’ hazards and first aid</t>
  </si>
  <si>
    <t>6SSbkfthK0LYaxbv5b14GB7h4leQtnNFBbHHWbgN8lXM</t>
  </si>
  <si>
    <t>7eAOPa3QKXk7fUsXuWAZQT</t>
  </si>
  <si>
    <t>2IPCUnYuMhRLMitDdZuBV6</t>
  </si>
  <si>
    <t>FV 20.01 Risk assessment and training</t>
  </si>
  <si>
    <t>6SSbkfthK0LYaxbv5b14GB5RnRCz8ee4Zl9QUgeRKTHd</t>
  </si>
  <si>
    <t>1o2yFFL4vOygH47fNAZmGV</t>
  </si>
  <si>
    <t>1zDGYHavQ1Y1HUI9R90OOZ</t>
  </si>
  <si>
    <t>FO 07.09 Equipment</t>
  </si>
  <si>
    <t>6SSbkfthK0LYaxbv5b14GB1vk62VlZg3Zq6bcgLfSxGJ</t>
  </si>
  <si>
    <t>31PFCSQaqCuB8q57zJg6RP</t>
  </si>
  <si>
    <t>5OPZTbS8UKCdo5sAfvtHwp</t>
  </si>
  <si>
    <t>FV 32.11 Invoices and procurement documentation</t>
  </si>
  <si>
    <t>6SSbkfthK0LYaxbv5b14GB5TLexd3GI3AjZkCglPj3h5</t>
  </si>
  <si>
    <t>5jtdahGRPyTbM5paWcRuKM</t>
  </si>
  <si>
    <t>wRT3XcKfUaVoLQYa4XeJC</t>
  </si>
  <si>
    <t>FV 32.06 Disposal of surplus application mix</t>
  </si>
  <si>
    <t>6SSbkfthK0LYaxbv5b14GB1OZTzJWvKeCm4lQLj2de5o</t>
  </si>
  <si>
    <t>1P5WF4AhiUVjKU0eMjYNP3</t>
  </si>
  <si>
    <t>r4Wl5viNqALmYQehnJigP</t>
  </si>
  <si>
    <t>FO 07.03 Disposal of surplus application mix</t>
  </si>
  <si>
    <t>6SSbkfthK0LYaxbv5b14GB6v0SS1OCIEL11DaUsdV8qY</t>
  </si>
  <si>
    <t>6akCg1bzbz31hRuysr8H2o</t>
  </si>
  <si>
    <t>3ZsSeRvZNIo9inIvGSDPi7</t>
  </si>
  <si>
    <t>FV 32.05 Obsolete plant protection products</t>
  </si>
  <si>
    <t>3Xuqd2nxrHRHWBMMAl2PDV5TvyR0UgB0EOmnMkFaZftX</t>
  </si>
  <si>
    <t>4Hbavnq82IxeTzp86PTwLH</t>
  </si>
  <si>
    <t>aJyo4GEfHW26SGyqyk8my</t>
  </si>
  <si>
    <t xml:space="preserve">FO 07.07 Obsolete plant protection products </t>
  </si>
  <si>
    <t>5nPf6FvRIaYhUohxiK6Z4C4e9U8QqFWhkb5syMftPkjz</t>
  </si>
  <si>
    <t>3lmOYo1HEXN9WTJSOmoeqn</t>
  </si>
  <si>
    <t>2VMR7eFBhsXQA1k8IjqWQx</t>
  </si>
  <si>
    <t>AQ 19.02 Empty containers and unused chemicals</t>
  </si>
  <si>
    <t>5nPf6FvRIaYhUohxiK6Z4C5wu9vqrUGRlCKkbHt3ECf0</t>
  </si>
  <si>
    <t>76gj5wqMrhjC9IwB6fPD1O</t>
  </si>
  <si>
    <t>2sC7LUqXHhrGUVy4ZkqKu8</t>
  </si>
  <si>
    <t>FV 32.04 Empty containers</t>
  </si>
  <si>
    <t>5nPf6FvRIaYhUohxiK6Z4C7tkt1sKqqlLnUrh71qam9K</t>
  </si>
  <si>
    <t>7bibspXJGGbnFX0bW7wkAp</t>
  </si>
  <si>
    <t>5VavlH2MeUS17rVAik4joc</t>
  </si>
  <si>
    <t>FO 07.06 Empty plant protection product containers</t>
  </si>
  <si>
    <t>6mrYpZ2GcLZ7AP1RVVry5G7te0V5sEO4j2gdaCHhqwRe</t>
  </si>
  <si>
    <t>3G6XCS3kXxaiT6An6fyXYY</t>
  </si>
  <si>
    <t>FV 32.09 Plant protection product and postharvest treatment product storage</t>
  </si>
  <si>
    <t>6mrYpZ2GcLZ7AP1RVVry5GaeLabNl3CjngCaQDiZCnP</t>
  </si>
  <si>
    <t>64tLhqUpveB3E8yVXVsubo</t>
  </si>
  <si>
    <t>3W7dGcEqSrkGPLpK2FPpjb</t>
  </si>
  <si>
    <t>FO 07.04 Plant protection product and postharvest treatment product storage</t>
  </si>
  <si>
    <t>6mrYpZ2GcLZ7AP1RVVry5G6ZlIRqNokp14rd0OrJYpUs</t>
  </si>
  <si>
    <t>1Jsd4Po9zEonkNa6KicOXv</t>
  </si>
  <si>
    <t>6Rr7lWkdEx4UFV3lspdV2c</t>
  </si>
  <si>
    <t>FV 32.03 Plant protection product preharvest intervals</t>
  </si>
  <si>
    <t>6mrYpZ2GcLZ7AP1RVVry5G6Rr7lWkdEx4UFV3lspdV2c</t>
  </si>
  <si>
    <t>1A6ymTFpce17AFVUfpWjBA</t>
  </si>
  <si>
    <t>6ZlIRqNokp14rd0OrJYpUs</t>
  </si>
  <si>
    <t>FV 32.08 Application of other substances</t>
  </si>
  <si>
    <t>6mrYpZ2GcLZ7AP1RVVry5G7FzFPUI62I8icT9zFiqYBn</t>
  </si>
  <si>
    <t>7qLHXfgMF1BvtNhEoTrOl1</t>
  </si>
  <si>
    <t>3JTeuQtOc1OKqfRNulIqvM</t>
  </si>
  <si>
    <t xml:space="preserve">FO 07.08 Application of other substances </t>
  </si>
  <si>
    <t>6mrYpZ2GcLZ7AP1RVVry5G2sC7LUqXHhrGUVy4ZkqKu8</t>
  </si>
  <si>
    <t>2GyriZTFrdoiLg6YAzlPPH</t>
  </si>
  <si>
    <t>FV 32.02 Application records</t>
  </si>
  <si>
    <t>6mrYpZ2GcLZ7AP1RVVry5G3ZsSeRvZNIo9inIvGSDPi7</t>
  </si>
  <si>
    <t>6LT3SsPHecSghrKBDqqFdh</t>
  </si>
  <si>
    <t>Cnld8x4oHlmExTFHGeLjj</t>
  </si>
  <si>
    <t xml:space="preserve">FO 07.02 Application records </t>
  </si>
  <si>
    <t>6mrYpZ2GcLZ7AP1RVVry5GwRT3XcKfUaVoLQYa4XeJC</t>
  </si>
  <si>
    <t>h8R5jJkb29tHZV3B118Di</t>
  </si>
  <si>
    <t>FV 32.01 Plant protection product management</t>
  </si>
  <si>
    <t>6mrYpZ2GcLZ7AP1RVVry5G5OPZTbS8UKCdo5sAfvtHwp</t>
  </si>
  <si>
    <t>3ENhTBiDiLIby2zwwYZ4II</t>
  </si>
  <si>
    <t>5mdYYXLIFyNI492xPC4Wrk</t>
  </si>
  <si>
    <t>AQ 19.01 Chemical compound storage</t>
  </si>
  <si>
    <t>64cWD91pr0geaTi2ASvLb5TvyR0UgB0EOmnMkFaZftX</t>
  </si>
  <si>
    <t>2I5R4B5uqBuxo2ybSCGbHu</t>
  </si>
  <si>
    <t>7tkt1sKqqlLnUrh71qam9K</t>
  </si>
  <si>
    <t>FV 29.02 Storage</t>
  </si>
  <si>
    <t>6AvKQ3DXzy69suGAzqeAmu5TvyR0UgB0EOmnMkFaZftX</t>
  </si>
  <si>
    <t>1CjsvntGscU8PNU0sD5ccV</t>
  </si>
  <si>
    <t>3yiRDwLwt1Ow5dQeFJqM2k</t>
  </si>
  <si>
    <t>FO 04.07 Fertilizer and biostimulant storage</t>
  </si>
  <si>
    <t>2apQYV4sVGueZxb722p8822IPCUnYuMhRLMitDdZuBV6</t>
  </si>
  <si>
    <t>3IUiXuwp5nc4lJpNyIt6Gm</t>
  </si>
  <si>
    <t>5wu9vqrUGRlCKkbHt3ECf0</t>
  </si>
  <si>
    <t>FV 29.01 Application records</t>
  </si>
  <si>
    <t>2apQYV4sVGueZxb722p8826rCsdcQbJnfwmnsw2F9C4z</t>
  </si>
  <si>
    <t>21iP5X956IMsI7DJvW88jr</t>
  </si>
  <si>
    <t>4Zl4dLXiCmXFVqnsslPb0x</t>
  </si>
  <si>
    <t>AQ 20.07 Ponds</t>
  </si>
  <si>
    <t>2apQYV4sVGueZxb722p88222v7nnkQpO82gWNsHA3e6i</t>
  </si>
  <si>
    <t>7cF7TZI0Gd9xPsfARGQ9l9</t>
  </si>
  <si>
    <t>4e9U8QqFWhkb5syMftPkjz</t>
  </si>
  <si>
    <t>FV 29.03 Organic fertilizers</t>
  </si>
  <si>
    <t>6mrYpZ2GcLZ7AP1RVVry5G3WBrxkh802qoM6WUHlCwcx</t>
  </si>
  <si>
    <t>466hVwkhlu8tOtAvU7MH3t</t>
  </si>
  <si>
    <t>7o4R1VJX1KXn6Y2mK3KBnX</t>
  </si>
  <si>
    <t>FO 04.05 Nutrient content</t>
  </si>
  <si>
    <t>2apQYV4sVGueZxb722p8825az4vdaXEuQgs5B9UaOjzb</t>
  </si>
  <si>
    <t>2uILNFLSUSNvYMiLxTWG1l</t>
  </si>
  <si>
    <t>4CTLgpMoXEpcE8tXLndCGp</t>
  </si>
  <si>
    <t xml:space="preserve">FO 03.04 Transition period </t>
  </si>
  <si>
    <t>6vDiuqvJNOSRl5wyT01Pym7zXnm2lgE6Oh3K9yFP7Gdf</t>
  </si>
  <si>
    <t>1RPVuNcKGhKGNDUNMmqJad</t>
  </si>
  <si>
    <t>AsizSx9djd7Hn9BlLrbya</t>
  </si>
  <si>
    <t>FO 03.02 Chemical treatments and dressings</t>
  </si>
  <si>
    <t>6vDiuqvJNOSRl5wyT01PymglN2WuTeRW3b5FgXbh8Ta</t>
  </si>
  <si>
    <t>6uoQDWLk4J8jAguIJy4ZW5</t>
  </si>
  <si>
    <t>2ea1rhckQVrSaK28J1Se0f</t>
  </si>
  <si>
    <t>FO 03.01 Propagation material</t>
  </si>
  <si>
    <t>6vDiuqvJNOSRl5wyT01PymegxrRxt1wvmpDaKwSbu23</t>
  </si>
  <si>
    <t>5c3dR1YVmA5sXHhsKmupYd</t>
  </si>
  <si>
    <t>FV 33.05 Product labeling</t>
  </si>
  <si>
    <t>2lCsmz9pLx7NagHecV9mpX5TvyR0UgB0EOmnMkFaZftX</t>
  </si>
  <si>
    <t>2LfyMFMW36CamjuZ0YnMrr</t>
  </si>
  <si>
    <t>4WvVgaj0DmqytcECbsfj85</t>
  </si>
  <si>
    <t>AQ 22.03 Storage of aquaculture feeds</t>
  </si>
  <si>
    <t>2qQW5LAimcgbwLksFTh6tg5TvyR0UgB0EOmnMkFaZftX</t>
  </si>
  <si>
    <t>7iWJXTXYCupkFTEfuzkuQg</t>
  </si>
  <si>
    <t>FV 33.04 Pest control</t>
  </si>
  <si>
    <t>19FqK7ekLK0m3iLHchTn8h2g5JReDfSpzAHl16771ew5</t>
  </si>
  <si>
    <t>6NNCdhTMTpFbSgoGpb63cp</t>
  </si>
  <si>
    <t>FV 33.03 Temperature and humidity control</t>
  </si>
  <si>
    <t>19FqK7ekLK0m3iLHchTn8h14lJpH5qVsP8C976yuQrDU</t>
  </si>
  <si>
    <t>13bKix0KDGNudEM0QXmk1y</t>
  </si>
  <si>
    <t>FV 33.02 Foreign bodies</t>
  </si>
  <si>
    <t>30jEVEr91nZpdd9cxyULwz5TvyR0UgB0EOmnMkFaZftX</t>
  </si>
  <si>
    <t>1PuOePk9uZL3G34wE5JQsg</t>
  </si>
  <si>
    <t>FV 33.01 Packing (in-field or facility) and storage areas</t>
  </si>
  <si>
    <t>5QTGwGTKitdKuEwjmkCJSy5TvyR0UgB0EOmnMkFaZftX</t>
  </si>
  <si>
    <t>2hnZEMTaQG5nB4cObQrjJa</t>
  </si>
  <si>
    <t>12xtoMmsI7QQenkWEVMZAu</t>
  </si>
  <si>
    <t xml:space="preserve">AQ 20.08 Biosecurity 
</t>
  </si>
  <si>
    <t>In addition to food defense requirements; refer to AQ 10.</t>
  </si>
  <si>
    <t>56UycwhshuG3OMlSB7ahAa5TvyR0UgB0EOmnMkFaZftX</t>
  </si>
  <si>
    <t>2MaWcCOjrnzTUZYLyLI2po</t>
  </si>
  <si>
    <t>5U9xxekFJ28sU2NwdkP9u8</t>
  </si>
  <si>
    <t>FV 30.02 Water sources</t>
  </si>
  <si>
    <t>3BmiRfV14Y9UArHysfO3zs5TvyR0UgB0EOmnMkFaZftX</t>
  </si>
  <si>
    <t>2KVEEE9taT1qBKZw1pM15e</t>
  </si>
  <si>
    <t>uzn8UMxTkF1w7M3FTD0sW</t>
  </si>
  <si>
    <t>FV 30.03 Efficient water use on farm</t>
  </si>
  <si>
    <t>4UI39RIn6YI8gQZpGRKexG5TvyR0UgB0EOmnMkFaZftX</t>
  </si>
  <si>
    <t>2p77rPdFZt9MG3aWryompi</t>
  </si>
  <si>
    <t>25itD9t3AKPNN1d0JIB5bx</t>
  </si>
  <si>
    <t>FO 05.04 Water quality</t>
  </si>
  <si>
    <t>6vK5KBcIFJbIyxl3B3ekIp2pCca0Upzl3Nn66JUNHXeF</t>
  </si>
  <si>
    <t>3G2o2VZD4Vhj1j8NCZvH4W</t>
  </si>
  <si>
    <t>FV 30.05 Water quality</t>
  </si>
  <si>
    <t>3YIgWsy9P8ND3BJPQGnD0j2pCca0Upzl3Nn66JUNHXeF</t>
  </si>
  <si>
    <t>6vy7qzuZGnKVxG0fDPIPXR</t>
  </si>
  <si>
    <t>7GSUGbBCg0zqqdO3nIYknt</t>
  </si>
  <si>
    <t>FV 30.04 Water storage</t>
  </si>
  <si>
    <t>3YIgWsy9P8ND3BJPQGnD0j1qvPg1ym8f6SRe66rOl40x</t>
  </si>
  <si>
    <t>3sySSWL5oAIx28hSoUBFMA</t>
  </si>
  <si>
    <t>5SgdbGCqfnJhgVdCZaO52C</t>
  </si>
  <si>
    <t xml:space="preserve">AQ 06.04 Water usage and disposal 
</t>
  </si>
  <si>
    <t>Cross-reference with AQ 06.03.02.</t>
  </si>
  <si>
    <t>3labXsBTDnp2nMlbS2V5AI412fDoNkTQzvavcR1yffoS</t>
  </si>
  <si>
    <t>3Y6whE7A4GTOmBM0cLfCgo</t>
  </si>
  <si>
    <t>6aZY7458MgGAXucrp2rDfj</t>
  </si>
  <si>
    <t>FV 30.06 Irrigation predictions and record keeping</t>
  </si>
  <si>
    <t>3labXsBTDnp2nMlbS2V5AI2PabgCVl2axbE6gvoMhnNb</t>
  </si>
  <si>
    <t>6Qbmg6JuoN770dfkE0ogCG</t>
  </si>
  <si>
    <t>3yEQbyyk01GoZYBCkYA4FP</t>
  </si>
  <si>
    <t>FO 05.02 Predicting irrigation requirements</t>
  </si>
  <si>
    <t>3labXsBTDnp2nMlbS2V5AI1WLl5crwUtAKu9uhWYEzsL</t>
  </si>
  <si>
    <t>3dOYyVrZuqiaWn8aIvCMMR</t>
  </si>
  <si>
    <t>5GJnBn0XaHPkzo9hXhVvqW</t>
  </si>
  <si>
    <t xml:space="preserve">FO 05.01 Water sources
</t>
  </si>
  <si>
    <t>3labXsBTDnp2nMlbS2V5AI3bNRfY2TpP6vkYKG0u4wwr</t>
  </si>
  <si>
    <t>2zscEBuE0OwqbPZjKZeBLF</t>
  </si>
  <si>
    <t>FV 30.01 Water use risk assessments and management plan</t>
  </si>
  <si>
    <t>3YIgWsy9P8ND3BJPQGnD0j743VeTmtrKzh2yBlulWP21</t>
  </si>
  <si>
    <t>6g3NqdQl5NHN5tSVsxrY1N</t>
  </si>
  <si>
    <t>78fF8J8n8uDPsOxFl12Alc</t>
  </si>
  <si>
    <t>FV 32.07 Residue analysis</t>
  </si>
  <si>
    <t>3YIgWsy9P8ND3BJPQGnD0j11FBMuieNmnZtyeFBlepcF</t>
  </si>
  <si>
    <t>5bhPN4DzYGiQBGzqjmqwDA</t>
  </si>
  <si>
    <t>4owgIkC6nXLa7lsm0MrLOO</t>
  </si>
  <si>
    <t>AQ 04.01 Workers’ occupational health and safety</t>
  </si>
  <si>
    <t>3YIgWsy9P8ND3BJPQGnD0jCSohyDpAegE66esWvDgT5</t>
  </si>
  <si>
    <t>3RXNryEkb5RsCci4ZuSpu4</t>
  </si>
  <si>
    <t>79pV2c30dTskerAeol8ohZ</t>
  </si>
  <si>
    <t>FO 01.05 Customer requirements</t>
  </si>
  <si>
    <t>3YIgWsy9P8ND3BJPQGnD0j6OqbxahSFlVeKhLRgYFytR</t>
  </si>
  <si>
    <t>56LbVxj8q6LfC4kf1x4GeA</t>
  </si>
  <si>
    <t>5l2rJiYbFtvFuXNhk6Xt0S</t>
  </si>
  <si>
    <t>FO 08.01 Quality of postharvest water</t>
  </si>
  <si>
    <t>wyDCB5gmC64vDLZ45LmyF5l2rJiYbFtvFuXNhk6Xt0S</t>
  </si>
  <si>
    <t>5HpjunyxjPFZ8ERnK8tq7N</t>
  </si>
  <si>
    <t>6OqbxahSFlVeKhLRgYFytR</t>
  </si>
  <si>
    <t>FO 01.03 Internal documentation</t>
  </si>
  <si>
    <t>3YIgWsy9P8ND3BJPQGnD0j79pV2c30dTskerAeol8ohZ</t>
  </si>
  <si>
    <t>5XO2ouVK6UjXiuayI3pjaw</t>
  </si>
  <si>
    <t>CSohyDpAegE66esWvDgT5</t>
  </si>
  <si>
    <t>FO 01.07 Non-conforming products</t>
  </si>
  <si>
    <t>1TyGiQcuRVxqRPsWm6pYn75GJnBn0XaHPkzo9hXhVvqW</t>
  </si>
  <si>
    <t>5bVj9VFVZ6tCA1nWKx8e7w</t>
  </si>
  <si>
    <t>11FBMuieNmnZtyeFBlepcF</t>
  </si>
  <si>
    <t>FO 01.06 Complaints</t>
  </si>
  <si>
    <t>1TyGiQcuRVxqRPsWm6pYn725itD9t3AKPNN1d0JIB5bx</t>
  </si>
  <si>
    <t>2xx2r9xm1ZFKgkOLcMZqVd</t>
  </si>
  <si>
    <t>743VeTmtrKzh2yBlulWP21</t>
  </si>
  <si>
    <t>FO 01.08 Recall and withdrawal</t>
  </si>
  <si>
    <t>1TyGiQcuRVxqRPsWm6pYn73yEQbyyk01GoZYBCkYA4FP</t>
  </si>
  <si>
    <t>3JyHEnouIJTlEpv89BLJNJ</t>
  </si>
  <si>
    <t>3bNRfY2TpP6vkYKG0u4wwr</t>
  </si>
  <si>
    <t>FO 02.03 Mass balance</t>
  </si>
  <si>
    <t>1TyGiQcuRVxqRPsWm6pYn73bxp0a7dcsX1zRhf8lSDgg</t>
  </si>
  <si>
    <t>65q3YF3Fh2kdDGMu1rvFCM</t>
  </si>
  <si>
    <t>1WLl5crwUtAKu9uhWYEzsL</t>
  </si>
  <si>
    <t>FO 02.02 Parallel ownership</t>
  </si>
  <si>
    <t xml:space="preserve">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 </t>
  </si>
  <si>
    <t>5JIgB3UDpDaQaRmTmuUpoo2RNwE7jatfe6w5x0Tu6eV4</t>
  </si>
  <si>
    <t>32C8htEWfNkaxTSAw1lMmH</t>
  </si>
  <si>
    <t>2PabgCVl2axbE6gvoMhnNb</t>
  </si>
  <si>
    <t>FO 02.01 Traceability</t>
  </si>
  <si>
    <t>Traceability allows to distinguish between products originating from certified and noncertified production processes, supporting the credibility of the certificate. It also allows producers to reconcile practices with products and improve their production processes and quality. It allows the withdrawal of flowers and ornamentals when needed, and enables customers to be provided with targeted and accurate information concerning implicated products.</t>
  </si>
  <si>
    <t>5JIgB3UDpDaQaRmTmuUpoo5l2rJiYbFtvFuXNhk6Xt0S</t>
  </si>
  <si>
    <t>24BgKpKEedoO1JiqqsJ9K0</t>
  </si>
  <si>
    <t>412fDoNkTQzvavcR1yffoS</t>
  </si>
  <si>
    <t>FO 02.04 GLOBALG.A.P. status</t>
  </si>
  <si>
    <t>5g1godsQJRqbjZxI603Etm2ea1rhckQVrSaK28J1Se0f</t>
  </si>
  <si>
    <t>6Y28XxkqaGhdKkUwmmVWZU</t>
  </si>
  <si>
    <t>1qvPg1ym8f6SRe66rOl40x</t>
  </si>
  <si>
    <t>FO 01.02 Outsourced activities</t>
  </si>
  <si>
    <t>5g1godsQJRqbjZxI603EtmAsizSx9djd7Hn9BlLrbya</t>
  </si>
  <si>
    <t>52qkXF3M0StAXkDQXFCSgS</t>
  </si>
  <si>
    <t>2pCca0Upzl3Nn66JUNHXeF</t>
  </si>
  <si>
    <t>FO 01.04 Training and assigned responsibilities</t>
  </si>
  <si>
    <t>5g1godsQJRqbjZxI603Etm4CTLgpMoXEpcE8tXLndCGp</t>
  </si>
  <si>
    <t>1hr60kCaVVYZ0GddKH3itk</t>
  </si>
  <si>
    <t>57CpNqy9lJZPIEGl3cpn84</t>
  </si>
  <si>
    <t>AQ 04.02 Training and assigned responsibilities</t>
  </si>
  <si>
    <t>IKtB5yVMmBF7k4LaDgUZw4Lhlvkx1w9JtxEbAhlutRi</t>
  </si>
  <si>
    <t>57NpCUzFpLeJMc4iXNsju7</t>
  </si>
  <si>
    <t>IKtB5yVMmBF7k4LaDgUZw4lUZQXD5tjtX2glVe4lraA</t>
  </si>
  <si>
    <t>2Ic89h7XDhn3EnfuxricmS</t>
  </si>
  <si>
    <t>56UycwhshuG3OMlSB7ahAa</t>
  </si>
  <si>
    <t>FV 17 LOGO USE</t>
  </si>
  <si>
    <t>2BGuoLOuGR86Am1Hf7hCiG1WOpilQQJvvs3HIzyLlTD7</t>
  </si>
  <si>
    <t>3KLSVauiw2LpCRLz6sh0Gl</t>
  </si>
  <si>
    <t>QZfIR1aSAjL2YcUqo376X</t>
  </si>
  <si>
    <t>AQ 12 LOGO USE</t>
  </si>
  <si>
    <t>Note regarding GLOBALG.A.P.: The producer shall describe how to ensure that the GLOBALG.A.P. logo and GLOBALG.A.P. Number (GGN) are used only according to the rules below.</t>
  </si>
  <si>
    <t>2BGuoLOuGR86Am1Hf7hCiGCnld8x4oHlmExTFHGeLjj</t>
  </si>
  <si>
    <t>HZVFRQ0lPsAYqgtzVDmvQ</t>
  </si>
  <si>
    <t>fpZn5YAfrwOfpIHt5wBr7</t>
  </si>
  <si>
    <t>AQ 27 DEPURATION</t>
  </si>
  <si>
    <t>2BGuoLOuGR86Am1Hf7hCiG3JTeuQtOc1OKqfRNulIqvM</t>
  </si>
  <si>
    <t>3FzF1LEqvaqcVg1sPXpO4T</t>
  </si>
  <si>
    <t>12V2s4FpWw8zBFdb1VY42A</t>
  </si>
  <si>
    <t>AQ 26 SLAUGHTER ACTIVITIES</t>
  </si>
  <si>
    <t>2BGuoLOuGR86Am1Hf7hCiG5VavlH2MeUS17rVAik4joc</t>
  </si>
  <si>
    <t>7a2Y6DzH7j1VVkaHdI2yOG</t>
  </si>
  <si>
    <t>61TDaidZRAGqCBPGs8ha8G</t>
  </si>
  <si>
    <t>AQ 25 HOLDING AND CROWDING FACILITIES</t>
  </si>
  <si>
    <t>2BGuoLOuGR86Am1Hf7hCiGaJyo4GEfHW26SGyqyk8my</t>
  </si>
  <si>
    <t>1hKXJ13N5lXYEXEOcZHmyy</t>
  </si>
  <si>
    <t>1YbYgCwF5emApZVepFq1X1</t>
  </si>
  <si>
    <t>AQ 24 HARVESTING AND POSTHARVESTING OPERATIONS</t>
  </si>
  <si>
    <t>2BGuoLOuGR86Am1Hf7hCiGr4Wl5viNqALmYQehnJigP</t>
  </si>
  <si>
    <t>32JIKIaeDGwGaAEbTSj6y5</t>
  </si>
  <si>
    <t>3htAhHdPv9OtsLHNNhtZxH</t>
  </si>
  <si>
    <t>AQ 01 SITE HISTORY AND SITE MANAGEMENT</t>
  </si>
  <si>
    <t>One of the key features of sustainable farming is the continuous integration of site-specific knowledge and practical experience into future management planning and practices. This section is intended to ensure that the land, buildings, and other facilities which constitute the farm, are properly legally managed to ensure food safety and sustainability.</t>
  </si>
  <si>
    <t>5JIgB3UDpDaQaRmTmuUpoo64wGe3MdQzgQigsw2nGTdA</t>
  </si>
  <si>
    <t>3xYy6mL2hiBM97rB69PVPI</t>
  </si>
  <si>
    <t>5QTGwGTKitdKuEwjmkCJSy</t>
  </si>
  <si>
    <t>FV 31 INTEGRATED PEST MANAGEMENT</t>
  </si>
  <si>
    <t>IKtB5yVMmBF7k4LaDgUZw3yiRDwLwt1Ow5dQeFJqM2k</t>
  </si>
  <si>
    <t>5vY6xYFjJeJDGdSD1bFJDR</t>
  </si>
  <si>
    <t>6sAnZuzrLy7KwfabltbVL2</t>
  </si>
  <si>
    <t>FO 06 INTEGRATED PEST MANAGEMENT</t>
  </si>
  <si>
    <t xml:space="preserve">Integrated pest management (IPM) involves the careful consideration of all available pest control techniques and the subsequent integration of appropriate measures that discourage the development of pest populations and keeps plant protection products and other interventions to levels that are economically justified and reduce or minimize risks to human health and the environment. See GLOBALG.A.P. Guidelines. 
Given the natural variation on pest development for the different crops and areas, any IPM system shall be implemented in the context of local physical (climatic, topographical, etc.), biological (pest complex, natural enemy complex, etc.), and economic conditions.
A pest, disease, or weed is considered relevant if it needs to be managed (costly to control, control measures have a high impact to the environment or to human health). </t>
  </si>
  <si>
    <t>5EpvIGahtoNQBPGjgtOnbO1zDGYHavQ1Y1HUI9R90OOZ</t>
  </si>
  <si>
    <t>3in4vF0L0QH4cz3j8qyG9c</t>
  </si>
  <si>
    <t>30jEVEr91nZpdd9cxyULwz</t>
  </si>
  <si>
    <t>FV 27 GENETICALLY MODIFIED ORGANISMS</t>
  </si>
  <si>
    <t>4a4Qd6ndeeA7u3kN8ZP1We4sgOMeAcsKM18hKZSWSDgu</t>
  </si>
  <si>
    <t>5biAiXHSgSk4gPg4kzNSvu</t>
  </si>
  <si>
    <t>6cVkk3FsKVyXw3Axz1X0EJ</t>
  </si>
  <si>
    <t>AQ 18 REPRODUCTION – This section provides the additional principles and criteria specifically to hatcheries, when covered under the certificate.</t>
  </si>
  <si>
    <t>4a4Qd6ndeeA7u3kN8ZP1We7e2OTmZvHrA9xmbHveLBmp</t>
  </si>
  <si>
    <t>4zamBXrzVP3v8KPVS98bid</t>
  </si>
  <si>
    <t>2qQW5LAimcgbwLksFTh6tg</t>
  </si>
  <si>
    <t>FV 24 GREENHOUSE-GASES AND CLIMATE CHANGE</t>
  </si>
  <si>
    <t>4a4Qd6ndeeA7u3kN8ZP1We1j8KzCREQQlaHRiz9wuo0z</t>
  </si>
  <si>
    <t>3S4q9BwkV19jVjVj3Fiy75</t>
  </si>
  <si>
    <t>2lCsmz9pLx7NagHecV9mpX</t>
  </si>
  <si>
    <t>FV 23 ENERGY EFFICIENCY</t>
  </si>
  <si>
    <t>4a4Qd6ndeeA7u3kN8ZP1We7iGeybgBH8laSvemDG6yKU</t>
  </si>
  <si>
    <t>1ZiMa81KOMVFgXiEoigZEc</t>
  </si>
  <si>
    <t>4d9ucNGdAsunr2tbELZ2oO</t>
  </si>
  <si>
    <t xml:space="preserve">FO 11 ENERGY EFFICIENCY </t>
  </si>
  <si>
    <t>Optimize energy use, encourage minimization of nonrenewable energy sources and greenhouse gas emissions.
Farming equipment shall be selected and maintained for optimum energy efficiency.</t>
  </si>
  <si>
    <t>4a4Qd6ndeeA7u3kN8ZP1We1ERzCDuPHpofETFZxfdFUx</t>
  </si>
  <si>
    <t>6mL7rNUJjE6ZUJ2ctQLqD1</t>
  </si>
  <si>
    <t>2rOCEOZ7FKjNjNArXiLHzT</t>
  </si>
  <si>
    <t>AQ 07 CONSERVATION</t>
  </si>
  <si>
    <t>Farming and the environment are inseparably linked. Managing wildlife and landscape is of great importance. The abundance and diversity of flora and fauna benefits the enhancement of species and the structural diversity of land and landscape features.</t>
  </si>
  <si>
    <t>2BGuoLOuGR86Am1Hf7hCiG3W7dGcEqSrkGPLpK2FPpjb</t>
  </si>
  <si>
    <t>77iD9G4XGr5vhbqQwrOfqv</t>
  </si>
  <si>
    <t>6vDiuqvJNOSRl5wyT01Pym</t>
  </si>
  <si>
    <t>FV 22 BIODIVERSITY AND HABITATS</t>
  </si>
  <si>
    <t>2BGuoLOuGR86Am1Hf7hCiG6OVfMLlOhjDUtTGVH4d1tI</t>
  </si>
  <si>
    <t>EjvcDaWgn3ttR1SL0MtIP</t>
  </si>
  <si>
    <t>FV 20 WORKERS’ HEALTH, SAFETY, AND WELFARE</t>
  </si>
  <si>
    <t>48aQAsWhk4FCpRyiTfbQDc5TvyR0UgB0EOmnMkFaZftX</t>
  </si>
  <si>
    <t>3HkNWk3E3qX8G4lyxNXhn</t>
  </si>
  <si>
    <t>4G6L5rXAv5opyJXaaJSspR</t>
  </si>
  <si>
    <t xml:space="preserve">AQ 19 CHEMICAL COMPOUNDS
</t>
  </si>
  <si>
    <t>Refer to the introduction, section “Chemical compounds”.</t>
  </si>
  <si>
    <t>5ZjwAiDPYbGvURtwoHF4gM5TvyR0UgB0EOmnMkFaZftX</t>
  </si>
  <si>
    <t>5pmfsUbg8aoTCasOYIPEmO</t>
  </si>
  <si>
    <t>IKtB5yVMmBF7k4LaDgUZw</t>
  </si>
  <si>
    <t>FO 04 SOIL, PLANT NUTRITION, AND FERTILIZERS</t>
  </si>
  <si>
    <t>Promote plant health and avoid overuse of fertilizers by applying nutrients actually required by the crop. Avoid environmental pollution through safe fertilizer storage, optimal use, minimizing heavy metals inputs. Monitor quantities of nitrogen and phosphorus applied to help keep overuse as low as possible. When crops are grown in soil, ensure long term fertility, aid yields and contribute to profitability. Minimizing soil fumigation leads to less use of chemicals and promoting plant growth-promoting rhizobacteria and other microorganisms which benefit plant health.</t>
  </si>
  <si>
    <t>4d9ucNGdAsunr2tbELZ2oO5TvyR0UgB0EOmnMkFaZftX</t>
  </si>
  <si>
    <t>wfEosTNsh5ZbZfpJsxQgA</t>
  </si>
  <si>
    <t>3Xuqd2nxrHRHWBMMAl2PDV</t>
  </si>
  <si>
    <t>FV 26 PLANT PROPAGATION MATERIAL</t>
  </si>
  <si>
    <t>IKtB5yVMmBF7k4LaDgUZw3R84nmeK4iATbuwZ2gsDsb</t>
  </si>
  <si>
    <t>stHgm7kk2SPG9w5vMdz4p</t>
  </si>
  <si>
    <t>5g1godsQJRqbjZxI603Etm</t>
  </si>
  <si>
    <t>FO 03 PLANT PROPAGATION MATERIAL</t>
  </si>
  <si>
    <t>The choice of propagation material plays an important role in the production process, and producers, by using the appropriate varieties, can help reduce the number of fertilizer and plant protection product applications. The choice of propagation material is a precondition of good plant growth and product quality.</t>
  </si>
  <si>
    <t>IKtB5yVMmBF7k4LaDgUZw7o4R1VJX1KXn6Y2mK3KBnX</t>
  </si>
  <si>
    <t>2d7YWQS3FpE89EMmToIXl7</t>
  </si>
  <si>
    <t>6inH5pgUJeX8hyB3EYnjvL</t>
  </si>
  <si>
    <t xml:space="preserve">AQ 22 FEED MANAGEMENT </t>
  </si>
  <si>
    <t>While the aquaculture industry is expected to grow in the future, reliance on forage fish use in feed should not. Sustainable sourcing, efficient use of marine ingredients, and the use of alternatives to forage fish are fundamental steps to reducing and eliminating detrimental effects in the marine ecosystem. Refer to the GLOBALG.A.P. Compound Feed Manufacturing standard.</t>
  </si>
  <si>
    <t>IKtB5yVMmBF7k4LaDgUZw6GGR163KNx1sTit3j0ivMP</t>
  </si>
  <si>
    <t>1E2oM3pY57AB2HYh2FrLwa</t>
  </si>
  <si>
    <t>FV 33 POSTHARVEST HANDLING</t>
  </si>
  <si>
    <t>IKtB5yVMmBF7k4LaDgUZw6twC7WvSzvTac9PtqXVar6</t>
  </si>
  <si>
    <t>2KsBqme4dzqwFgisXFOayx</t>
  </si>
  <si>
    <t>FV 13 EQUIPMENT AND DEVICES</t>
  </si>
  <si>
    <t>IKtB5yVMmBF7k4LaDgUZwJfokfy0DypbRD7D7zEF8h</t>
  </si>
  <si>
    <t>7oyHtBXE4RjANn4ggmq6Y3</t>
  </si>
  <si>
    <t>6NkzRvY2LtIEq9u93VYbsg</t>
  </si>
  <si>
    <t>AQ 23 PEST CONTROL</t>
  </si>
  <si>
    <t>5g1godsQJRqbjZxI603Etm1MAAg94AQdklTBAzABM4wS</t>
  </si>
  <si>
    <t>3NggK2eyAFMnxgLmy5ZHwl</t>
  </si>
  <si>
    <t>4pvzWZLf4r0AsvpuWuoYAC</t>
  </si>
  <si>
    <t>AQ 20 FARMED AQUATIC SPECIES WELFARE, MANAGEMENT, AND HUSBANDRY (at all points of the production chain)</t>
  </si>
  <si>
    <t>Any farmed aquatic species welfare problems seen during the self-assessment/internal audit performed by the producer must be dealt appropriately and without delay.</t>
  </si>
  <si>
    <t>6sAnZuzrLy7KwfabltbVL25TvyR0UgB0EOmnMkFaZftX</t>
  </si>
  <si>
    <t>4g6GmkM7SVOjxzDG7bEynl</t>
  </si>
  <si>
    <t>3jqGVv62GBsd8KJSjIWQ7X</t>
  </si>
  <si>
    <t>AQ 06 ENVIRONMENTAL AND BIODIVERSITY MANAGEMENT</t>
  </si>
  <si>
    <t>3labXsBTDnp2nMlbS2V5AI3IMlwAGWtNQ8ZjIBrbKwsL</t>
  </si>
  <si>
    <t>1oZBiTuiw7JnneP37eRowe</t>
  </si>
  <si>
    <t>1TyGiQcuRVxqRPsWm6pYn7</t>
  </si>
  <si>
    <t>FO 05 WATER MANAGEMENT</t>
  </si>
  <si>
    <t>Provide plants with optimal amounts of water of appropriate quality.
Minimize abstraction from water sources (efficient use and where possible, collection of rainwater and/or recycling of water).
Avoid discharges, emissions, and/or effluents that can pollute water sources.</t>
  </si>
  <si>
    <t>3YIgWsy9P8ND3BJPQGnD0j3Fg5RTdQ7a6O2THEvpVWrG</t>
  </si>
  <si>
    <t>5ADUfpuBbLBbLbTKgfXnbi</t>
  </si>
  <si>
    <t>FV 30 WATER MANAGEMENT</t>
  </si>
  <si>
    <t>3YIgWsy9P8ND3BJPQGnD0j3wasRW0o0BjnW1Yy5QAtYp</t>
  </si>
  <si>
    <t>2UdnbG1EfwovfGYLIAS3BC</t>
  </si>
  <si>
    <t>48aQAsWhk4FCpRyiTfbQDc</t>
  </si>
  <si>
    <t>FO 13 WORKERS’ WELFARE</t>
  </si>
  <si>
    <t>6MLbOSTUhL6svPsQwb6NH65TvyR0UgB0EOmnMkFaZftX</t>
  </si>
  <si>
    <t>4eaXpRnh8mnwfzKcWJnmsL</t>
  </si>
  <si>
    <t>FV 19 HYGIENE</t>
  </si>
  <si>
    <t>2PY4EEd6KbBqNYrQrNPBD4</t>
  </si>
  <si>
    <t>AQ 03 HYGIENE</t>
  </si>
  <si>
    <t>People are key to the prevention of product contamination. Farm workers and contractors as well as producers themselves stand for the integrity and safety of the product. Education and training will support progress toward safe production. This section is meant to ensure good practices to diminish hygiene risks to the product and that all workers understand the requirements and are competent to perform their duties.</t>
  </si>
  <si>
    <t>FV 21 SITE MANAGEMENT</t>
  </si>
  <si>
    <t>2o0PHrjwVpc8TxdOBpkPzy</t>
  </si>
  <si>
    <t>FV 16 FOOD FRAUD</t>
  </si>
  <si>
    <t>78lhTFJm2kvuowgAOftnD0</t>
  </si>
  <si>
    <t xml:space="preserve">AQ 16 FOOD FRAUD MITIGATION </t>
  </si>
  <si>
    <t>Food fraud may occur on primary production when suppliers provide input products/materials that do not match the specifications. This may cause public health crises, and therefore producers should take measures to mitigate these risks. Food fraud occurs when food is deliberately placed on the market, for financial gain, with the intention of deceiving the consumer (e.g., the sale of food that is unfit and potentially harmful, the deliberate misdescription of food, etc.). It may also involve the sale of food that has been stolen and/or illegally produced.</t>
  </si>
  <si>
    <t>48EClxc2uJIvBOW8IlSEPt</t>
  </si>
  <si>
    <t>FV 15 FOOD DEFENSE</t>
  </si>
  <si>
    <t>7EkiTjscQQ9YBuIWe6RZFk</t>
  </si>
  <si>
    <t>AQ 10 FOOD DEFENSE</t>
  </si>
  <si>
    <t>Security of food and drink and their supply chains from all forms of malicious attack including ideologically motivated attack leading to contamination or supply failure.</t>
  </si>
  <si>
    <t>FV 05 SPECIFICATIONS, SUPPLIERS, AND STOCK MANAGEMENT</t>
  </si>
  <si>
    <t>7bt3lOtOqh5dlKm5Rqrjx4</t>
  </si>
  <si>
    <t>FV 14 FOOD SAFETY POLICY DECLARATION</t>
  </si>
  <si>
    <t>MyNM2sLtxWP06FudRhDir</t>
  </si>
  <si>
    <t>AQ 15 FOOD SAFETY POLICY DECLARATION</t>
  </si>
  <si>
    <t>The food safety policy declaration unambiguously reflects the producer’s commitment to ensuring that food safety is implemented and maintained throughout the production processes.</t>
  </si>
  <si>
    <t>FV 12 LABORATORY TESTING</t>
  </si>
  <si>
    <t>6l21qjBupUIUO8XLCiUEef</t>
  </si>
  <si>
    <t>FV 02 CONTINUOUS IMPROVEMENT PLAN</t>
  </si>
  <si>
    <t>76Up1Jlz2ogKdKXUH1J3L</t>
  </si>
  <si>
    <t>FV 01 INTERNAL DOCUMENTATION</t>
  </si>
  <si>
    <t>6GF3xiweshSSrjhesMZt6f</t>
  </si>
  <si>
    <t>AQ 02 INTERNAL DOCUMENTATION</t>
  </si>
  <si>
    <t>FV 11 NON-CONFORMING PRODUCTS</t>
  </si>
  <si>
    <t>5HjMxha5zh3JmCKzoQNaGT</t>
  </si>
  <si>
    <t>AQ 17 SPECIFICATIONS, NON-CONFORMING PRODUCTS, AND PRODUCT RELEASE AT THE FARM</t>
  </si>
  <si>
    <t>36VGW0OgI5dbYuNy8pN1X4</t>
  </si>
  <si>
    <t>FV 10 COMPLAINTS</t>
  </si>
  <si>
    <t>2B20jqk2goXcNqV2HX9qhe</t>
  </si>
  <si>
    <t>AQ 08 COMPLAINTS</t>
  </si>
  <si>
    <t>Management of complaints will lead to an overall better production system.</t>
  </si>
  <si>
    <t>5ZEbtYAwaiK1X4qvVH0ye8</t>
  </si>
  <si>
    <t>FV 09 RECALL AND WITHDRAWAL</t>
  </si>
  <si>
    <t>1w2d3I6CuKthFEEDJPAfK2</t>
  </si>
  <si>
    <t>AQ 09 RECALL AND WITHDRAWAL PROCEDURE</t>
  </si>
  <si>
    <t>7HDQtIsDtzns0bD1ntR0eP</t>
  </si>
  <si>
    <t>FV 08 MASS BALANCE</t>
  </si>
  <si>
    <t>Ttg0N6A2FwKCNo4IteaLK</t>
  </si>
  <si>
    <t>AQ 14 FARM MASS BALANCE</t>
  </si>
  <si>
    <t>This section applies to all producers applying for or keeping GLOBALG.A.P. certification. In the case of producer group members, this information may sometimes be covered under the quality management system (QMS) of the producer group.</t>
  </si>
  <si>
    <t>4gUkP5eS8EnUG0fKZ0tMiZ</t>
  </si>
  <si>
    <t xml:space="preserve">FV 07 PARALLEL OWNERSHIP, TRACEABILITY, AND SEGREGATION </t>
  </si>
  <si>
    <t>3WOTX6z9yCADtqy7fUTDJn</t>
  </si>
  <si>
    <t>AQ 13 PARALLEL OWNERSHIP</t>
  </si>
  <si>
    <t>This section applies to all producers who need to register for parallel ownership (where products originating from certified and noncertified production processes are produced and/or owned by one legal entity). It does not apply to producers who want to achieve certification for 100% of the production processes of all products in their GLOBALG.A.P. scope and buy none of those products from other producers (with certification or not).</t>
  </si>
  <si>
    <t>4ZGW9ZWBwWewpL1DYzfgyb</t>
  </si>
  <si>
    <t>FV 06 TRACEABILITY</t>
  </si>
  <si>
    <t>5OZ3Oy0MVM5jXao9ZvAlrA</t>
  </si>
  <si>
    <t>FV 18 GLOBALG.A.P. STATUS</t>
  </si>
  <si>
    <t>3labXsBTDnp2nMlbS2V5AI</t>
  </si>
  <si>
    <t>FO 02 TRACEABILITY</t>
  </si>
  <si>
    <t>7DAWrJ4FEll4vr7SY3agoa</t>
  </si>
  <si>
    <t>AQ 11 GLOBALG.A.P. STATUS</t>
  </si>
  <si>
    <t>Note regarding GLOBALG.A.P.: This section applies to benchmarking, as well. In the case of benchmarked checklists/schemes, the respective checklist/scheme status and the GLOBALG.A.P. Number (GGN) must be included in all transaction documentation.</t>
  </si>
  <si>
    <t>awxbzDqiAc5w5F9Xaavfk</t>
  </si>
  <si>
    <t>AQ 05 OUTSOURCED ACTIVITIES (SUBCONTRACTORS)</t>
  </si>
  <si>
    <t>Subcontracting is the practice of assigning, or outsourcing, part of the obligations and tasks under a contract to another party known as a subcontractor.</t>
  </si>
  <si>
    <t>4a4Qd6ndeeA7u3kN8ZP1We</t>
  </si>
  <si>
    <t>FO 12 WORKERS’ HEALTH AND SAFETY</t>
  </si>
  <si>
    <t>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t>
  </si>
  <si>
    <t>FV 03 RESOURCE MANAGEMENT AND TRAINING</t>
  </si>
  <si>
    <t>6vK5KBcIFJbIyxl3B3ekIp</t>
  </si>
  <si>
    <t>FO 01 MANAGEMENT</t>
  </si>
  <si>
    <t>2jUiyLvMOWJh04zKpLzls8</t>
  </si>
  <si>
    <t>AQ 04 WORKERS’ WELL-BEING: HEALTH, SAFETY, AND WELFARE</t>
  </si>
  <si>
    <t xml:space="preserve">People are key to the safe and efficient operation of any farm. Workers and contractors as well as producers themselves stand for their own health and safety and for environmental protection. Education and training will help progress towards sustainability and build on social capital. This section is meant to ensure safe practices in the workplace and that all workers both understand and are competent to perform their duties; are provided with proper equipment to allow them to work safely; and that, in the event of accidents, can obtain proper and timely assistance. </t>
  </si>
  <si>
    <t>6MLbOSTUhL6svPsQwb6NH6</t>
  </si>
  <si>
    <t>FO 09 WASTE MANAGEMENT</t>
  </si>
  <si>
    <t>Avoid polluting the environment. Enhance waste minimization.
Waste minimization shall include review of current practices, avoidance of waste, reduction of waste, reuse of waste, and recycling of waste.</t>
  </si>
  <si>
    <t>PIGUID</t>
  </si>
  <si>
    <t>PQGUID</t>
  </si>
  <si>
    <t>N:N ID</t>
  </si>
  <si>
    <t>PIGUID &amp; "NO"</t>
  </si>
  <si>
    <t>Level</t>
  </si>
  <si>
    <t>3WqH0sbUd41S1QgzsshLUw</t>
  </si>
  <si>
    <t>Major Must</t>
  </si>
  <si>
    <t>Recom.</t>
  </si>
  <si>
    <t>Minor Must</t>
  </si>
  <si>
    <t xml:space="preserve">INTEGRATED FARM ASSURANCE GFS
</t>
  </si>
  <si>
    <t>QUALITY MANAGEMENT SYSTEM CHECKLIST</t>
  </si>
  <si>
    <t>*Date on which IFA v6 GFS requirements become obligatory depends on GFSI recognition and will be confirmed</t>
  </si>
  <si>
    <t>Copyright</t>
  </si>
  <si>
    <t>© Copyright: GLOBALG.A.P. c/o FoodPLUS GmbH, Spichernstr. 55, 50672 Cologne, Germany. Copying and distribution permitted only in unaltered form.</t>
  </si>
  <si>
    <t>Your checklist documents (step 2) </t>
  </si>
  <si>
    <t>This document lists the quality management system (QMS) principles and criteria for the IFA v6 GFS standard.</t>
  </si>
  <si>
    <t>Use case</t>
  </si>
  <si>
    <t>Justification/Comments required?</t>
  </si>
  <si>
    <t>Minor Must or Major Must principles and criteria marked as not applicable* (N/A)</t>
  </si>
  <si>
    <t>A justification must always be given based on the evidence observed.</t>
  </si>
  <si>
    <t>*Some principles may not be marked as “N/A”. In this case, you must choose either “Yes” or “No”.</t>
  </si>
  <si>
    <r>
      <t xml:space="preserve">If </t>
    </r>
    <r>
      <rPr>
        <b/>
        <sz val="9"/>
        <color theme="1"/>
        <rFont val="Arial"/>
        <family val="2"/>
      </rPr>
      <t>compliant</t>
    </r>
    <r>
      <rPr>
        <sz val="9"/>
        <color theme="1"/>
        <rFont val="Arial"/>
        <family val="2"/>
      </rPr>
      <t>, comments on the evidence observed are not required but may be supplied.</t>
    </r>
  </si>
  <si>
    <t>Major Must principles and criteria in internal QMS audits or internal audits of members/sites (Option 2 or Option 1 multisite producers with QMS)</t>
  </si>
  <si>
    <t>A justification must always be given based on the evidence observed, regardless of whether they are compliant or not.</t>
  </si>
  <si>
    <t>Minor Must principles and criteria in internal QMS audits or internal audits of members/sites (Option 2 or Option 1 multisite producers with QMS)</t>
  </si>
  <si>
    <r>
      <t xml:space="preserve">If </t>
    </r>
    <r>
      <rPr>
        <b/>
        <sz val="9"/>
        <color theme="1"/>
        <rFont val="Arial"/>
        <family val="2"/>
      </rPr>
      <t>non-compliant</t>
    </r>
    <r>
      <rPr>
        <sz val="9"/>
        <color theme="1"/>
        <rFont val="Arial"/>
        <family val="2"/>
      </rPr>
      <t>, a justification must always be given based on the evidence observed.</t>
    </r>
  </si>
  <si>
    <t>Recommendations</t>
  </si>
  <si>
    <t>Justification is not required for  Recommendations but may be supplied, regardless of whether they are compliant or not.</t>
  </si>
  <si>
    <t>General information</t>
  </si>
  <si>
    <t>Organization name:</t>
  </si>
  <si>
    <t>GGN: </t>
  </si>
  <si>
    <t>Total number of producer group members/production sites:</t>
  </si>
  <si>
    <t>Total number of producer group members/production sites approved internally for GLOBALG.A.P.:</t>
  </si>
  <si>
    <t>Product handling</t>
  </si>
  <si>
    <t>Yes</t>
  </si>
  <si>
    <t>No</t>
  </si>
  <si>
    <t>Justification/Comment</t>
  </si>
  <si>
    <t>Is product handling included in the GLOBALG.A.P. certification scope?</t>
  </si>
  <si>
    <t xml:space="preserve"> </t>
  </si>
  <si>
    <t xml:space="preserve"> How many?</t>
  </si>
  <si>
    <t>Are there PHUs on the production site(s)?</t>
  </si>
  <si>
    <t>Are the PHUs audited while in operation?</t>
  </si>
  <si>
    <t>Notes on product handling</t>
  </si>
  <si>
    <t>Are registered products present during this internal audit?</t>
  </si>
  <si>
    <t>Has the harvest of the products been seen during this internal audit?</t>
  </si>
  <si>
    <t>Is the harvest excluded for any of the products or for any of the producer group members/production sites?</t>
  </si>
  <si>
    <t>Do any of the producer group members have parallel production (including the previously called parallel ownership)?</t>
  </si>
  <si>
    <t>Does the certificate holder (Option 2 producer group/multisite producer with QMS) buy products from certified production processes from nonmembers (other producers or traders)?</t>
  </si>
  <si>
    <t>Internal audit duration per day (in hours):</t>
  </si>
  <si>
    <t xml:space="preserve">Date: </t>
  </si>
  <si>
    <t>Signature:     </t>
  </si>
  <si>
    <t>x</t>
  </si>
  <si>
    <t>ifna</t>
  </si>
  <si>
    <t>RelatedPQ</t>
  </si>
  <si>
    <t>PIGUID&amp;NO</t>
  </si>
  <si>
    <t>Section</t>
  </si>
  <si>
    <t>Principle</t>
  </si>
  <si>
    <t>N/A</t>
  </si>
  <si>
    <t>Automated answer for step 2 parameter question</t>
  </si>
  <si>
    <t>Justification</t>
  </si>
  <si>
    <t/>
  </si>
  <si>
    <t>NO</t>
  </si>
  <si>
    <t>NA</t>
  </si>
  <si>
    <t>3Jv5QM80XYSruHcWpwn9z4NO</t>
  </si>
  <si>
    <t>5hhonNuqAxGVwpcRyeQjiuNO</t>
  </si>
  <si>
    <t>4t2CsZQAom2YOgdy3kx6TLNO</t>
  </si>
  <si>
    <t>The legal entity shall enter into a contractual relationship with FoodPLUS GmbH by signing the GLOBALG.A.P. sublicense and certification agreement in its latest version (available on the GLOBALG.A.P. website (www.globalgap.org)) with a GLOBALG.A.P. approved CB, or it shall explicitly acknowledge the receipt and the inclusion of the GLOBALG.A.P. sublicense and certification agreement by signing the service contract/agreement with the CB, and the CB shall hand over a copy of the GLOBALG.A.P. sublicense and certification agreement to the QMS manager. The GLOBALG.A.P. sublicense and certification agreement shall include all scopes, standards, and add-ons in the QMS certification scope.</t>
  </si>
  <si>
    <t>1NcaVO3BqWlk14nwmjSjcVNO</t>
  </si>
  <si>
    <t>5WUS51UqtlOzrF2HXDSflDNO</t>
  </si>
  <si>
    <t>6DR3lVLhlIx7uS8XbvPIbNNO</t>
  </si>
  <si>
    <t>3GSownwoym84RWU9bxylgZNO</t>
  </si>
  <si>
    <t>There shall be written contracts in force between each producer group member and the legal entity. The contracts shall include the following elements:
• Producer group name and legal identification
• Name and legal identification of the producer group member
• Producer group member’s contact address
• Details of the individual production sites, including products originating from certified and noncertified production processes (contract may refer to the producer group’s internal register for this information)
• Details of area (plants) or tonnage (aquaculture) (contract may refer to the producer group’s internal register for this information)
• Producer group member’s commitment to comply with the requirements of the relevant GLOBALG.A.P. standard
• Producer group member’s agreement to comply with the producer group’s documented procedures, policies, and, where provided, technical advice
• Sanctions that may be applied if GLOBALG.A.P. requirements or any other internal requirements are not being met
• Signatures of producer group members and producer group representatives</t>
  </si>
  <si>
    <t>6i0uS3g3wGKyoXxBMZrfUMNO</t>
  </si>
  <si>
    <t>2R9nFAfVcvj0BWqKnHQTjGNO</t>
  </si>
  <si>
    <t>3zLVbsTG6x7VcgXRaJ8z9zNO</t>
  </si>
  <si>
    <t>4vHGktcXR5yfkvoV9VnwSjNO</t>
  </si>
  <si>
    <t>4etLi3781BJshqTqGaRf2JNO</t>
  </si>
  <si>
    <t>O2rer4b7vUTgtvDMuAaHCNO</t>
  </si>
  <si>
    <t>27ghWDs1zsLKwIYs8bDOBgNO</t>
  </si>
  <si>
    <t>4kUfP3PtALDbPDKGwMcZi3NO</t>
  </si>
  <si>
    <t>3fhnzL6U8Nzy2Dp8HKVoZENO</t>
  </si>
  <si>
    <t>1IPMVLKBu43gGx79PJMksdNO</t>
  </si>
  <si>
    <t>The register shall contain at least the following information for each producer group member:
(i) Name of producer group member
(ii) Name of contact person
(iii) Full address (physical and postal)
(iv) Contact data (telephone number and e-mail address)
(v) Other legal entity ID (VAT number, ID number, etc.), as required in the country of production (see “GLOBALG.A.P. data registration requirements”)
(vi) Products registered
(vii) Details of the individual production sites and their location, including products originating from certified and noncertified production processes
(viii) Production area and/or quantity for each registered product
(ix) CB (list of all CBs if a producer makes use of more than one CB, including information regarding for which product or standard each CB is used)
(x) Producer group member status (internal status as a result of the last internal farm audit: approved, suspended, etc.)
(xi) Date of last internal farm audit</t>
  </si>
  <si>
    <t>1Rq5B0kAOaYCaO8UWznsAbNO</t>
  </si>
  <si>
    <t>Those producers who do not apply to be included in the GLOBALG.A.P. producer group certification shall be listed separately and shall not be registered in the GLOBALG.A.P. IT systems (unless they have applied for a benchmarked scheme/checklist or any other GLOBALG.A.P. standard).</t>
  </si>
  <si>
    <t>1ujrFJy8ak1ObpQB9eQFyDNO</t>
  </si>
  <si>
    <t>The internal register and the list of producers not included in the certification scope are for management purposes within the producer group. Their content need not be disclosed externally, unless it is needed to clarify issues regarding, e.g., the effectiveness of the producer group’s QMS. The internal register and list of producers not included in the certification scope shall be available to the CB during the QMS audit.</t>
  </si>
  <si>
    <t>6fzQMTS7elvbsZHlOpFytfNO</t>
  </si>
  <si>
    <t>4IrxmNoCkOxlWCuEECsrbiNO</t>
  </si>
  <si>
    <t>21WNR46MM2QyusJ1NuWxfHNO</t>
  </si>
  <si>
    <t>7ChHLXaIfn7BNLtqJ3MdIENO</t>
  </si>
  <si>
    <t>5cVyGJMurwZcCpED9lVEAyNO</t>
  </si>
  <si>
    <t>The management shall give internal QMS auditors and internal farm auditors sufficient authority to make independent and technically justified decisions during the internal audits.
Members of management shall annually conduct a management review, make necessary changes, and document the review and results. The management review may take the form of an annual staff meeting where food safety resources, the status of actions from previous management reviews, external and internal changes that are relevant to the QMS, and the effectiveness of the QMS are reviewed. Evidence of this management review shall be available and verified by the CB auditor.</t>
  </si>
  <si>
    <t>19Qr6Lrsp54s0u2lhCdgepNO</t>
  </si>
  <si>
    <t>3K8hyh8AqvOi66AJUhohUfNO</t>
  </si>
  <si>
    <t>The management shall ensure that all staff with responsibility for compliance with the relevant GLOBALG.A.P. standard are adequately trained and meet the defined competency requirements:
(i)	The internal QMS auditor, the internal farm auditors, and the QMS manager shall be independent from the member/sites.
(ii)	The competence of internal QMS auditor(s), the internal farm auditor(s), and the QMS manager(s) shall be checked by management and reviewed by the CB according to section 8 (GR-Rules for QMS), Minimum qualification requirements for key staff.
(iii)	Technical advisers to the members/sites shall meet the requirements described in the applicable P&amp;Cs of the relevant GLOBALG.A.P. standard based on the advice provided (e.g., plant protection product advisers, veterinary services).</t>
  </si>
  <si>
    <t>2DjOoXVbyFLeDFiB5UJhiqNO</t>
  </si>
  <si>
    <t>52u9Qneo0eVLWEUbi8n7x8NO</t>
  </si>
  <si>
    <t>D0NKDq7ifgDvlK3SPN84gNO</t>
  </si>
  <si>
    <t>1ORTlqp1ct4yyBWUvsbctANO</t>
  </si>
  <si>
    <t>3Ar1U8szvT46ym4VLoXkAHNO</t>
  </si>
  <si>
    <t>1Cdo7siDY9b1YcxOO510coNO</t>
  </si>
  <si>
    <t>7MnNqdcfapT8cK9RmjXhJNO</t>
  </si>
  <si>
    <t>62FeT74TAKLtc83FdClhmDNO</t>
  </si>
  <si>
    <t>47amInkJy9GQmKEWSyVHdVNO</t>
  </si>
  <si>
    <t>41KR49uu6JZk6pzFTgVpj9NO</t>
  </si>
  <si>
    <t>3GnGoxpQiv1sMfTI3fFDMKNO</t>
  </si>
  <si>
    <t>4AcQFax0n2yc06qCjOi0xTNO</t>
  </si>
  <si>
    <t>1XarKYdO6hhh6hJwFcS9DVNO</t>
  </si>
  <si>
    <t>LXgoxbh5Yyuu3bLwtwiRQNO</t>
  </si>
  <si>
    <t>6SHBHs3brMai9t5tdODRReNO</t>
  </si>
  <si>
    <t>2auYbvz1dpVyGMhvBaOOZuNO</t>
  </si>
  <si>
    <t>2jjxmbLz6sdG6fPqawTBSXNO</t>
  </si>
  <si>
    <t>bDt20NCNJXk6vppvP4rf8NO</t>
  </si>
  <si>
    <t>523zl6veJ7IRzTPoMLyyaINO</t>
  </si>
  <si>
    <t>1y9cXNXvIHRmb745J2SL8tNO</t>
  </si>
  <si>
    <t>5RJ5Ago3d1lxagyB2sdi4jNO</t>
  </si>
  <si>
    <t>1ABPDv7rdA8HRLCeVSSOoUNO</t>
  </si>
  <si>
    <t>1VkkS37pZI5NNBA7dZavWqNO</t>
  </si>
  <si>
    <t>2pCYqk5xhWbf7EYxtZNH9aNO</t>
  </si>
  <si>
    <t>366dv0ZPUsb3LfU83LWnRvNO</t>
  </si>
  <si>
    <t>2Ryiyi3V7PK92TP2EDOKd4NO</t>
  </si>
  <si>
    <t>1R4dcWL3Lz7l3wQt1u9pVvNO</t>
  </si>
  <si>
    <t>1zeCHIRUVdLxzNWVTg9oyMNO</t>
  </si>
  <si>
    <t>7KNS2PJyvU2exuhhE6qFxkNO</t>
  </si>
  <si>
    <t>EJMp8XufGHvI3sWNahu8tNO</t>
  </si>
  <si>
    <t>3SuL64qH12O188SuvsoAK4NO</t>
  </si>
  <si>
    <t>3d1qfccbdf46wJXPAG9LiLNO</t>
  </si>
  <si>
    <t>x8xzDJoxsKojitafXx0d5NO</t>
  </si>
  <si>
    <t>6e6seS1ymZ2i4yBrssk4LNNO</t>
  </si>
  <si>
    <t>The internal QMS audit shall be based on the GLOBALG.A.P. QMS requirements.
The producer group/multisite producer with QMS shall have completed and signed the food safety policy declaration. Completion and signature of the food safety policy declaration is a commitment to be renewed annually for each new certification cycle.
The QMS (central management) may make this commitment for the organization and for all its members/sites by completing and signing one declaration at QMS level. In this case, the declaration shall be attached to or included in the QMS checklist used for the internal QMS audit.
If the food safety policy declaration has not been completed and signed at QMS level, each member/site shall complete and sign the declaration individually and keep it attached to or included in the internal audit checklist.</t>
  </si>
  <si>
    <t xml:space="preserve">QMS 05.02 Internal members/sites audits </t>
  </si>
  <si>
    <t>1nQurKREn3SaeGwPy4RgJBNO</t>
  </si>
  <si>
    <t>Internal farm audits against all relevant GLOBALG.A.P. P&amp;Cs shall be carried out at each registered member/site (including corresponding production sites and PHUs) at least once per year. Farm/Site production-related records (e.g., medicine/plant protection product (PPP) application records) shall be present and audited on-farm to cross-check them with the farm situation (e.g., products, interviews, stores).</t>
  </si>
  <si>
    <t>x2PHJKFINLtzOQ5fNgjgGNO</t>
  </si>
  <si>
    <t>6VBi9OWvVuQG0gSiT4sT0vNO</t>
  </si>
  <si>
    <t>Internal farm auditors shall comply with the requirements set in section 8 (GR-Rules for QMS), Minimum qualification requirements for key staff.</t>
  </si>
  <si>
    <t>1mHxIpbN7DG2t8s5s3jPZ9NO</t>
  </si>
  <si>
    <t>8FL1Y4RRMHNBwrz2prbQFNO</t>
  </si>
  <si>
    <t>2LA6EkWLVobcSnFaU9V15qNO</t>
  </si>
  <si>
    <t>SOobLHYlAX4xLnnjOkYJKNO</t>
  </si>
  <si>
    <t>The internal farm audit report shall contain the following information:
(i)	Identification of registered member(s)/site(s)
(ii)	Signature of the registered member and/or person responsible for the production site
(iii)	Date
(iv)	Internal farm auditor name and signature
(v)	Registered products
(vi)	Internal farm audit result against each of the GLOBALG.A.P. P&amp;Cs.
(vii)	Comments on P&amp;Cs. Unless the GLOBALG.A.P. Secretariat issues a separate document predetermining which P&amp;Cs shall be commented on, the checklist shall include details in the comments section for the Major Must P&amp;Cs that are found to be compliant, Major Must and Minor Must P&amp;Cs that are found to be non-compliant, and/or not applicable. This is necessary so that the audit trail can be reviewed after the event. Recommendations do not require comments.
(viii)	Details of any non-compliances identified and period for implementation of corrective actions
(ix)	Internal farm audit results with calculation of compliance
(x)	Duration of the internal farm audit (record of start and end time)
(xi)	Name of internal QMS auditor who approved the audit report. Any other evidence of review and approval is also possible.</t>
  </si>
  <si>
    <t>5Q8qtTUrtZUZJbDoQpil4UNO</t>
  </si>
  <si>
    <t>6THDYVJPPST9DRn7dtMmp1NO</t>
  </si>
  <si>
    <t>5KcnCp64SmMY1HiTbbSUejNO</t>
  </si>
  <si>
    <t>4XcTV31Tz5kZHq8rvfD8JKNO</t>
  </si>
  <si>
    <t>3vVk1FXSa0dPVEfKM07KQ1NO</t>
  </si>
  <si>
    <t>1NKtiY2J6KyCS9PfDM77LSNO</t>
  </si>
  <si>
    <t>2bsGeVBFWitmkaKfJGxZEYNO</t>
  </si>
  <si>
    <t>A system of sanctions that meets the requirements defined in section 7.4.3 of GR QMS shall apply to all members/sites. All internal sanctions shall be decided by the QMS.</t>
  </si>
  <si>
    <t>Hdqz1AZCpy89wNndnTDJENO</t>
  </si>
  <si>
    <t>1aIbBbOw1n5ZnEf1zuCKUWNO</t>
  </si>
  <si>
    <t>6PLp6b5GI6uYQqqHV7KiRHNO</t>
  </si>
  <si>
    <t>7DHBfjjLjLOY3JRH1ZeWa9NO</t>
  </si>
  <si>
    <t>4HgyWY1w8RwqiwGBkjLLTINO</t>
  </si>
  <si>
    <t>4kmCwWlfqKg24IR8lrwxrqNO</t>
  </si>
  <si>
    <t>4j6zDpl6SnMFyOOSmENBheNO</t>
  </si>
  <si>
    <t>1Xa9YlVK8kbY0HL0tH4UZCNO</t>
  </si>
  <si>
    <t>Products meeting the requirements of the relevant GLOBALG.A.P. standard and marketed as such shall be handled in a manner that prevents their being mixed with products not meeting the requirements of the GLOBALG.A.P. standard. An effective system shall be in place to ensure segregation of products originating from certified and noncertified production processes. This can be done via physical identification or product handling procedures, including the relevant records.</t>
  </si>
  <si>
    <t>3ybO3uF2FZBIzPfCw8LneGNO</t>
  </si>
  <si>
    <t>Effective systems and procedures shall be in place to prevent any mislabeling of products originating from GLOBALG.A.P. certified and noncertified production processes. Conforming products entering the PHU(s) (either from members/sites or from external sources) shall be immediately identified with a GLOBALG.A.P. identification number (e.g., GGN) or any other reference that is clearly explained in the QMS procedures and provides a unique reference to their certification status in order to ensure proper segregation during handling processes. This reference shall be used on the smallest individually identified unit.</t>
  </si>
  <si>
    <t>1yIcsOcXRlYvMFbYqbcWSINO</t>
  </si>
  <si>
    <t>If the certificate holder wants to label their products with a GLOBALG.A.P. identification number (e.g., GGN), it can be the identification number of the certificate holder (producer group/multisite producer), the identification number of the producer group member who produced the product, or both numbers. If producer group members pack and label the product, the producer group may require those members to include the identification number of the producer group (e.g., the GGN of the producer group) with or without the identification number of the producer group member. In the case of multisite producers with QMS, it shall be the identification number of the certificate holder. The identification number shall be used on the smallest individually packed unit, regardless of whether this unit is final consumer packaging or not. The GLOBALG.A.P. identification number shall not be used to label products originating from noncertified production processes.</t>
  </si>
  <si>
    <t>There shall be a final document check to ensure correct product dispatch of products originating from certified and noncertified production processes.</t>
  </si>
  <si>
    <t>The individual producer/producer group registered for PO shall identify all final ready-to-be-sold products (either from farm level or after product handling) with the individual producer’s/producer group’s GLOBALG.A.P. identification number if the product is certified. The GLOBALG.A.P. identification number shall not be used to label noncertified products. 
In the cases of multisite producers with a QMS and producer groups, the QMS shall ensure correct use of the GLOBALG.A.P. identification number. 
All products shall be traceable to the respective production site/product handling unit (PHU), and certified and noncertified products shall be fully segregated at all times. The individual producer/producer group shall be able to demonstrate that their traceability and recording system guarantees full traceability and segregation. 
Having IFA v6 Smart and IFA v6 GFS certification at the same time is not considered PO. However, whenever a need arises to identify and segregate the certified product according to the IFA v6 Smart and IFA v6 GFS editions, the individual producer/producer group shall use the GLOBALG.A.P. identification number for IFA v6 Smart (e.g., GGN_1234567890123) and the GLOBALG.A.P. identification number with GFS extension for IFA v6 GFS (e.g., GGN_1234567890123_GFS).
Note: For requirements on parallel ownership, including product labeling, please see “GLOBALG.A.P. general regulations – Rules for parallel ownership.”</t>
  </si>
  <si>
    <t>3pjgotokxuIm4fcIKenCdyNO</t>
  </si>
  <si>
    <t>QMS 06 i)</t>
  </si>
  <si>
    <t>Appropriately to the scale of the operation, procedures shall be established, documented, and maintained for identifying incoming products originating from certified and noncertified production processes from members/sites or purchased from different sources (i.e., other producers or traders). Records shall include:
(i)	Product description
(ii)	GLOBALG.A.P. certification status
(iii)	Quantities of incoming/purchased product(s)
(iv)	List of approved suppliers and supplier details
(v)	Copy of the GLOBALG.A.P. certificates, in case of products originating from certified production processes
(vi)	Traceability data/codes related to the incoming/purchased products
(vii)	Purchase orders/invoices received by the certificate holder</t>
  </si>
  <si>
    <t>31oWl8DB8nbnMgGrrlEVWANO</t>
  </si>
  <si>
    <t>Sales details of products originating from certified and noncertified production processes shall be recorded, with particular attention to quantities delivered/sold as originating from certified production processes.</t>
  </si>
  <si>
    <t>1i4VfTKjndxmhBUNzFTh1vNO</t>
  </si>
  <si>
    <t>1p8ME6GTtZGW4Ds41COZ4XNO</t>
  </si>
  <si>
    <t>5HmeC9EfoP1uukF8SCadK7NO</t>
  </si>
  <si>
    <t>Conversion ratios shall be calculated and available for each relevant handling process. All generated product waste quantities shall be recorded. Losses due to handling, sorting, grading, and other shall be calculated and records of the losses shall be available for each handling process where loss occurs. The losses can be estimated but shall be justifiable and supported by records. A valid estimated record of the quantity or volume of harvested/slaughtered/processed product shall be compared with the records of the amount of product sold.</t>
  </si>
  <si>
    <t>3YPYSJZQXr1qb8TbB21AnmNO</t>
  </si>
  <si>
    <t>20RejMuorHUql0srmvTSvkNO</t>
  </si>
  <si>
    <t>4QdHdFEFKM5G5hhQXU3cgYNO</t>
  </si>
  <si>
    <t>3upzDFN90r4SmfeAXL3gvQNO</t>
  </si>
  <si>
    <t>iYL5oJR0HuadRzZKZ7JSuNO</t>
  </si>
  <si>
    <t>dr4WIeeyGjQYMeVJb0hjUNO</t>
  </si>
  <si>
    <t>5yjDvNuLRtvcp94spq92yqNO</t>
  </si>
  <si>
    <t>5jrG8q51j6reyQV6V0ISsLNO</t>
  </si>
  <si>
    <t>74KmULWrqfn3iOpKKTDujeNO</t>
  </si>
  <si>
    <t>7e6ZPpKrvmHj2yfqVOXncFNO</t>
  </si>
  <si>
    <t>2iGTwTjiqdPpbl2AfgQOLvNO</t>
  </si>
  <si>
    <t>25wPmkupmcJWKgBfnWOX1bNO</t>
  </si>
  <si>
    <t>If the number of approved members/sites increases by more than 10% in one year, further CB farm audits of the newly added members/sites and an audit of at least the relevant part of the QMS will be required before additional members/sites can be added to the certificate. The relevant part of the QMS is the internal approval procedure: internal farm audit, review of the internal farm audit report, inclusion of the new member/site in the QMS internal register with status “approved.”</t>
  </si>
  <si>
    <t>1VFsWOn15DcSxCtF8TdOHrNO</t>
  </si>
  <si>
    <t>Regardless of the percentage by which the number of approved members/sites increases in one year, should the newly registered farms increase the production area or quantity produced (in the case of aquaculture) of previously registered products by more than 10% in one year, or a change in members/sites exceeds 10%, further CB audits of the newly added members/sites and a CB audit of at least the relevant part of the QMS is required before additional members/sites can be added to the certificate.</t>
  </si>
  <si>
    <t>2xnl02oWw27DSqXXrDXVebNO</t>
  </si>
  <si>
    <t>5aCmseIWKVHBPvlvJkDt8UNO</t>
  </si>
  <si>
    <t>2ox7KATgg1rHddyghNOVcENO</t>
  </si>
  <si>
    <t>QMS 11.1 Key tasks - QMS manager</t>
  </si>
  <si>
    <t>23YWEObCnZPUAud9D3HUX7NO</t>
  </si>
  <si>
    <t>4DqX2bf01qn8pACXAEmsHlNO</t>
  </si>
  <si>
    <t>35GivpeNKfuhswZ87FwqW9NO</t>
  </si>
  <si>
    <t>5GnlC7GKoc7pXAsHQ0Imc4NO</t>
  </si>
  <si>
    <t>47xZ8QOMseDCg2S24j96HwNO</t>
  </si>
  <si>
    <t>QMS 11.2 Key tasks - Internal QMS auditors</t>
  </si>
  <si>
    <t>20YBlV9ESx54hpNn01xKv1NO</t>
  </si>
  <si>
    <t>5xyNejTuRBCrWN89BmARgANO</t>
  </si>
  <si>
    <t>5oY1O6YWPIS8K1k7rFiaUtNO</t>
  </si>
  <si>
    <t>QMS 11.3 Key tasks -Internal farm auditors</t>
  </si>
  <si>
    <t>3qNnst5GDedcVs8F4M6ZbqNO</t>
  </si>
  <si>
    <t>The internal farm auditor conducts farm audits at members/sites and their PHUs (of producer group members) to assess compliance with the certification requirements.</t>
  </si>
  <si>
    <t>4LpdTaOdhzXBzQdnfTqs3MNO</t>
  </si>
  <si>
    <t>6HsZqjLzYopY9YOwTF0UJDNO</t>
  </si>
  <si>
    <t>QMS 12 Qualification requirements</t>
  </si>
  <si>
    <t>2W6ptDr7IcksP24YpGNfmPNO</t>
  </si>
  <si>
    <t>A post-high school diploma in a discipline related to the scope of certification (plants and/or aquaculture); or an agricultural high school qualification with two years of experience in the relevant scope after qualification; or any other high school qualification with two years of experience in QMS and three years of experience in the relevant scope after qualification.</t>
  </si>
  <si>
    <t>34hTglf3VeodTar3hmCc1nNO</t>
  </si>
  <si>
    <t>A post-high school diploma in a discipline related to the scope of certification (plants and/or aquaculture); or an agricultural high school qualification with two years of experience in the relevant scope after qualification; or any other high school qualification with three years of sector-specific experience (e.g., farm management, including own operations in the relevant product; commercial consultant in the relevant product; field experience relevant to specific products) and participation in educational opportunities relevant to the scope of certification.</t>
  </si>
  <si>
    <t>47O1oyz1CZ0Rc6FIqYd4lFNO</t>
  </si>
  <si>
    <t>2ZWeFlBJ1gXx8L9qnsLpZbNO</t>
  </si>
  <si>
    <t>5x8odV8pDemBmaJg0KM065NO</t>
  </si>
  <si>
    <t>616zYTUodwv5eW5ONrUK3ONO</t>
  </si>
  <si>
    <t>1VbCaR7LOvrhDXUDihLio7NO</t>
  </si>
  <si>
    <t>Observing two CB or internal GLOBALG.A.P. farm audits (or other) by an already qualified auditor, and one successful witness audit by the internal QMS auditor, by a qualified internal farm auditor, or by the CB.</t>
  </si>
  <si>
    <t>1BnFlmGW0Ot9L6jH3exJeVNO</t>
  </si>
  <si>
    <t>2BwwxgDYtkDNY4YJJ6c99FNO</t>
  </si>
  <si>
    <t>2vYJygvVftgR2fZXfWoAXyNO</t>
  </si>
  <si>
    <t>2CyFTya4AkdPi5aebpO1YDNO</t>
  </si>
  <si>
    <t>6NTTw0A3AKlxyABvc2LeHFNO</t>
  </si>
  <si>
    <t>1e8JoNizg2ftiAjc0nroCeNO</t>
  </si>
  <si>
    <t>3voqbMuJhYB0zSdIj0nPToNO</t>
  </si>
  <si>
    <r>
      <rPr>
        <b/>
        <i/>
        <sz val="8"/>
        <rFont val="Arial"/>
        <family val="2"/>
      </rPr>
      <t>Description/</t>
    </r>
    <r>
      <rPr>
        <b/>
        <sz val="8"/>
        <rFont val="Arial"/>
        <family val="2"/>
      </rPr>
      <t>Principle</t>
    </r>
  </si>
  <si>
    <t>Criteria</t>
  </si>
  <si>
    <t>1j1C4sNUZFM6F26NDs5fnI</t>
  </si>
  <si>
    <t>1j1C4sNUZFM6F26NDs5fnINO</t>
  </si>
  <si>
    <t>FV-GFS 02.01</t>
  </si>
  <si>
    <t>A continuous improvement plan is documented.</t>
  </si>
  <si>
    <t>The producer shall evaluate the farming operation and identify improvements to be undertaken as assessed by the standard. These improvements shall be included in a longer-term plan covering up to three years.
The continuous improvement plan shall consist of relevant self-defined targets and describe how progress toward each target will be monitored. The plan may include:
- Description of improvement objective
- Current status, with date of initial target establishment
- Planned activity
- Target outcome with estimated date of achievement</t>
  </si>
  <si>
    <t>3LBx1CyMhIac9tazKQSN3f</t>
  </si>
  <si>
    <t>3LBx1CyMhIac9tazKQSN3fNO</t>
  </si>
  <si>
    <t>FV-GFS 02.02</t>
  </si>
  <si>
    <t>There is evidence that a continuous improvement plan is implemented.</t>
  </si>
  <si>
    <t>The implementation of identified points in the continuous improvement plan shall be supported by evidence.
Evidence may include new procedures or policies, data sharing (to quantify changes), training, etc.
The continuous improvement plan shall be supported by documented evidence. The evidence kept on file may include:
- Actual outcome of efforts, with date of evaluation
- Comments on why the effort was successful or not successful
- If one or more of the goals are not reached, justification and description of further action
- Sharing of relevant data with the GLOBALG.A.P. Secretariat</t>
  </si>
  <si>
    <t>3rkRXgECUMd5QSQpoHGuU5</t>
  </si>
  <si>
    <t>3rkRXgECUMd5QSQpoHGuU5NO</t>
  </si>
  <si>
    <t>FV-GFS 03.01</t>
  </si>
  <si>
    <t>The roles and responsibilities of workers whose jobs have an impact on the implementation of the standard are defined.</t>
  </si>
  <si>
    <t>Workers with assigned duties that affect food safety and the implementation of activities covered by the standard shall be identified, including:
- Job function, responsibilities, and title
- Position within organizational structure
- Contact information
- Alternate in case of absences
One worker shall be clearly identifiable as responsible for workers’ health, safety, and welfare.</t>
  </si>
  <si>
    <t>3ViYI88ZwjsrAi0n0PfXX</t>
  </si>
  <si>
    <t>3ViYI88ZwjsrAi0n0PfXXNO</t>
  </si>
  <si>
    <t>FV-GFS 03.02</t>
  </si>
  <si>
    <t>Individuals responsible for technical decision-making on inputs can demonstrate competence.</t>
  </si>
  <si>
    <t>Individuals responsible for technical decisions regarding treatments (quantity and type of fertilizer, pre- and postharvest plant protection product (PPP) applications, both organic and inorganic, etc.) shall demonstrate competence in such topics.
If the individual responsible for technical decisions is the producer, a designated worker, or a technical expert, their experience shall be complemented by current technical knowledge (access to technical literature, specific training attendance, active PPP applicator license, etc.).
If the individual responsible for technical decisions is an external qualified adviser, technical competence shall be demonstrated by official qualifications or specific training attendance certificates.</t>
  </si>
  <si>
    <t>1CTQnPIFDxiVkbhjZ5kzFl</t>
  </si>
  <si>
    <t>1CTQnPIFDxiVkbhjZ5kzFlNO</t>
  </si>
  <si>
    <t>FV-GFS 03.03</t>
  </si>
  <si>
    <t>Worker training includes the necessary skills and competencies and is supported by records.</t>
  </si>
  <si>
    <t>Workers shall be able to demonstrate competence in their assigned tasks.
Tasks that shall require specific training include handling and/or administering of agricultural chemicals, disinfectants, plant protection products (PPPs), biocides, and/or other hazardous substances and operating of equipment.
Evidence of training includes attendance records, certificates, or other relevant qualifications.
Subcontractors shall either be trained by the producer or be able to demonstrate competence through previous training or certification.</t>
  </si>
  <si>
    <t>136iAseonQm4cHdQWvtBED</t>
  </si>
  <si>
    <t>136iAseonQm4cHdQWvtBEDNO</t>
  </si>
  <si>
    <t>FV-GFS 03.04</t>
  </si>
  <si>
    <t>Records of all training activities are kept.</t>
  </si>
  <si>
    <t>Induction or refresher training shall be recorded.
Training records relevant to the implementation of the standard and good agricultural practices shall include:
- Date of training and duration
- Topic(s) covered
- Names of trainer(s) or training provider(s)
- Names of trainee(s) (e.g., attendance list(s))
- Evidence of attendance (e.g., trainee signature)</t>
  </si>
  <si>
    <t>6iHAtWKxEwTapRPqshxtcf</t>
  </si>
  <si>
    <t>6iHAtWKxEwTapRPqshxtcfNO</t>
  </si>
  <si>
    <t>FV-GFS 05.01</t>
  </si>
  <si>
    <t>Specifications and procedures for materials and services that are relevant to food safety are available.</t>
  </si>
  <si>
    <t>A procedure shall be implemented and maintained for the control of suppliers of inputs and services that may introduce a food safety risk. The procedure shall include:
- Evaluation, approval, and continued monitoring of suppliers
- Procurement in emergency situations to ensure materials and services still conform to specifications
- Availability of records of evaluations, investigations, and follow-up actions
Specifications supporting the implementation of the standard and customer compliance shall be available.
Specifications shall be reviewed annually or when changes occur, whichever is sooner.
These changes may include the following, where relevant:
- Supplier specifications for packaging (where applicable)
- Allowable and acceptable licenses or qualifications for service providers (pest control contractors, laboratory services, etc.)
- Descriptions of customer requirements
- Defined specifications for raw materials
Descriptions of how alternate suppliers will be evaluated in the event of emergency or supply chain disruptions shall also be available.</t>
  </si>
  <si>
    <t>MpuHbgv7XDz6kjPMhHbzq</t>
  </si>
  <si>
    <t>MpuHbgv7XDz6kjPMhHbzqNO</t>
  </si>
  <si>
    <t>FV-GFS 05.02</t>
  </si>
  <si>
    <t>A stock inventory shall ensure that materials and products do not pose a risk to food safety and that those with limited shelf lives are used in the correct order. The inventories shall consider purchased materials (plant protection products (PPPs), ammonium fertilizer, etc.) and apply to both pre- and postharvest activities (e.g., chlorine tablets). Items considered to be stock may include cleaning agents, fertilizers, and PPPs.
Monthly updates are not required, but a calculation of inventory shall occur within a month of any use or purchase. In months when there is no stock movement, there is no need to update the inventory. Where products are distributed by a central function, the records may be held by the quality management system (QMS).</t>
  </si>
  <si>
    <t>4PkwFYzthNzAWnQiGp9Tu</t>
  </si>
  <si>
    <t>4PkwFYzthNzAWnQiGp9TuNO</t>
  </si>
  <si>
    <t>FV-GFS 10.02</t>
  </si>
  <si>
    <t>Workers are informed of their rights related to the standard, and there is a grievance mechanism available and implemented through which workers can file complaints confidentially and without fear of retaliation.</t>
  </si>
  <si>
    <t>Workers shall be informed (in the predominant workforce language) of the general topics covered by the standard, of legal rights granted by prevailing regulations, and of their ability to file complaints to their employer.
The producer shall have a mechanism to resolve the claims and complaints suitable to the size of the farm, type of workers, and working conditions.
The mechanism shall be confidential and simple to use, and a description (i.e., where to file, how to file, time expected to solve the issue) shall be available to the workers all the time that they are present on the farm. (The description can consist of pictograms or signs in the predominant workforce language describing the mechanism.)
Records of the filed complaints shall be kept and checked.</t>
  </si>
  <si>
    <t>2adJZ3Sfn04R9H7RqvEryb</t>
  </si>
  <si>
    <t>2adJZ3Sfn04R9H7RqvErybNO</t>
  </si>
  <si>
    <t>FV-GFS 11.01</t>
  </si>
  <si>
    <t>Documented procedures, including a hold-and-release process, shall be in place to prevent unintended use or delivery of non-conforming products.
Products may be considered non-conforming because of food safety issues, quality issues, maximum residue limit exceedance(s), cross contamination issues, etc.
Non-conforming products shall be identified during production and handling. Non-conforming products shall be segregated, appropriately handled, and potentially redirected to a suitable end use (processing, animal feed, etc.). If not redirected, the products shall be disposed of appropriately.
The non-conforming product procedures shall also address the treatment of dropped product, as per the risk assessment.
Products that pose a risk to food safety shall not be harvested or shall be discarded. Discarded products and waste materials shall be stored in clearly designated areas to avoid contamination of products. Signs shall be used to identify waste products, where appropriate. These areas shall be routinely cleaned and/or disinfected according to the cleaning schedule.</t>
  </si>
  <si>
    <t>3DwgtS9i0t9XVIPvcEx0uo</t>
  </si>
  <si>
    <t>3DwgtS9i0t9XVIPvcEx0uoNO</t>
  </si>
  <si>
    <t>FV-GFS 12.01</t>
  </si>
  <si>
    <t>Laboratory testing occurs in a manner consistent with industry requirements and prevailing regulations.</t>
  </si>
  <si>
    <t>There shall be documented evidence that laboratories used to analyze parameters impacting food safety are operating in accordance with the requirements of ISO/IEC 17025.
Analysis shall include water quality, plant protection product residues, environmental monitoring samples, and microbial, chemical, and physical contamination, as well as all other applicable tests. The laboratories shall show evidence of participation in proficiency tests or applicable certifications (e.g., the proficiency testing program provider FAPAS®).</t>
  </si>
  <si>
    <t>5nZeq0tphwqV9TNSojqkHw</t>
  </si>
  <si>
    <t>5nZeq0tphwqV9TNSojqkHwNO</t>
  </si>
  <si>
    <t>FV-GFS 13.01</t>
  </si>
  <si>
    <t>Equipment, tools, and devices are fit for purpose and maintained.</t>
  </si>
  <si>
    <t>Equipment, tools, and devices coming into contact with products shall be made of materials that are safe for contact with products (nontoxic) and designed and constructed to ensure that they can be cleaned, disinfected, and maintained to avoid contamination.
Equipment, tools, and devices, even those not coming into direct contact with products (scales, plant protection product (PPP) or fertilizer application equipment, thermometers, pH meters, etc.), shall be identified, maintained, routinely verified, and, where applicable, calibrated at least annually. Calibration shall be traceable to a national or international standard or method.
Equipment maintenance, calibration (where applicable), and repairs shall be documented. Maintenance activities shall not present risks to food safety, the environment, or workers.
PPP sprayers: The calibration of PPP application machinery (automatic and nonautomatic) shall have been verified for correct operation within the last 12 months, and this verification shall be certified or documented either by participation in an official scheme (where it exists) or by having been carried out by a person who can demonstrate their competence.
Irrigation/Fertigation equipment: At a minimum, annual maintenance records shall be kept for all methods of irrigation/fertigation machinery/techniques used.</t>
  </si>
  <si>
    <t>3Ot7qbCJAWTCVSX25btHMi</t>
  </si>
  <si>
    <t>3Ot7qbCJAWTCVSX25btHMiNO</t>
  </si>
  <si>
    <t>FV-GFS 13.02</t>
  </si>
  <si>
    <t>Equipment is stored in such a way as to prevent product contamination.</t>
  </si>
  <si>
    <t>Equipment (plant protection product (PPP) or fertilizer application equipment, harvesting equipment, wrapping machines, etc.) shall be stored in an appropriate way that prevents possible contamination of products or other materials that may come into contact with the edible portion of the harvested products.</t>
  </si>
  <si>
    <t>3gpM7wAcugibINOIws1vMT</t>
  </si>
  <si>
    <t>3gpM7wAcugibINOIws1vMTNO</t>
  </si>
  <si>
    <t>FV-GFS 13.03</t>
  </si>
  <si>
    <t>Vehicles and equipment used for loading, transport, or storage of harvested products shall be cleaned and maintained and stored to prevent product contamination (animal manure, fuel spills, etc.).
Vehicles and equipment shall be suitable for the intended purpose and stored to minimize food safety risk.</t>
  </si>
  <si>
    <t>2rbEZLZlwVmgwRVBUdXz7T</t>
  </si>
  <si>
    <t>2rbEZLZlwVmgwRVBUdXz7TNO</t>
  </si>
  <si>
    <t>FV-GFS 14.01</t>
  </si>
  <si>
    <t>The producer has completed and signed the food safety policy declaration.</t>
  </si>
  <si>
    <t>The producer’s food safety policy declaration shall:
- Support the existence of a food safety culture, consisting of communication, training, feedback from workers, and measurable food safety objectives
- Be annually completed and signed by the producer/manager responsible for food safety
- Indicate people whose activities impact food safety
- Serve as documented evidence of commitment to continuous improvement, food safety culture, provision of resources, and adherence to relevant prevailing regulations
- Serve as documented evidence of review by management of all elements of the food safety system, on an annual basis or whenever changes occur that impact food safety
- Substantiate the self-assessment checklist (for Option 1 individual producers)
- Be completed either by central management or on quality management system (QMS) level on behalf of Option 2 producer group members and Option 1 multisite producers with QMS</t>
  </si>
  <si>
    <t>2hrMVYDEmxxVkLDwykpmln</t>
  </si>
  <si>
    <t>2hrMVYDEmxxVkLDwykpmlnNO</t>
  </si>
  <si>
    <t>FV-GFS 15.01</t>
  </si>
  <si>
    <t>A food defense system is in place to address risks associated with malicious attack or contamination.</t>
  </si>
  <si>
    <t>The system shall include:
- A risk assessment to identify potential threats to the safety of products, taking into account risks from deliberate attempts to inflict contamination or damage
- A documented food defense plan to specify the measures to control any risks identified in the risk assessment
- Consideration of identification of tampering to the premises and products, monitoring of external storage and intake points, controlled access where relevant, receiving inputs from safe sources, and having available information for all employees and subcontractors
- Worker, visitor, and subcontractor awareness of the need to support food defense measures, ensured through training, signs, pictograms, etc.</t>
  </si>
  <si>
    <t>1BJLRQdnuJDEVmUFrZ4Fg5</t>
  </si>
  <si>
    <t>1BJLRQdnuJDEVmUFrZ4Fg5NO</t>
  </si>
  <si>
    <t>FV-GFS 16.01</t>
  </si>
  <si>
    <t>A system is in place to address risks associated with food fraud.</t>
  </si>
  <si>
    <t>The system shall include:
- A risk assessment to identify potential threats to the safety of the product, taking into account risks from fraudulent or adulterated materials
- A documented food fraud plan to specify the measures to control any risks identified in the risk assessment
- Consideration shall be given to potential impacts of intentional inaccurate information associated with a product for economical gain
- Where applicable, risks associated with counterfeit PPP, unauthorized propagation material, origin of packaging, use of approved suppliers, control over access to packaging shall be considered</t>
  </si>
  <si>
    <t>42ifyJREXOWqdCpWvki5vc</t>
  </si>
  <si>
    <t>42ifyJREXOWqdCpWvki5vcNO</t>
  </si>
  <si>
    <t>FV-GFS 19.01</t>
  </si>
  <si>
    <t>A documented hygiene risk assessment covering production, harvesting, and handling, as applicable, shall cover:
- Physical, chemical, and microbiological contaminants, spillage of bodily fluids (vomiting, bleeding, etc.), and human transmissible diseases that are associated with the applicable products and processes
- Workers, personal effects, equipment, clothing, packaging material, transport, vehicles, and product storage (including short-term storage on the farm)
- The production environment, including design and layout for prevention of cross contamination and support of food safety
- Measurement and monitoring of cleaning and hygiene activities</t>
  </si>
  <si>
    <t>2AFeKeIo7qzqU11QnYBkJV</t>
  </si>
  <si>
    <t>2AFeKeIo7qzqU11QnYBkJVNO</t>
  </si>
  <si>
    <t>FV-GFS 19.02</t>
  </si>
  <si>
    <t>Hygiene procedures shall be aligned with the risk assessment and include applicable harvest and postharvest activities. Pictograms or signs in the predominant workforce language shall describe the appropriate hygiene measures for workers, visitors, and subcontractors.
When protective equipment and clothing (smocks, aprons, sleeves, gloves, footwear, etc.) are required, they shall be provided by the employer and cleaned, maintained, and stored in a way that minimizes food safety risks.
Hands shall be washed whenever they may be a source of contamination, including prior to the start of work and after using the toilet.
The hygiene procedures shall address contamination of product with bodily fluids, reporting requirements for sick people (vomiting, jaundice, diarrhea, etc.), restricting ill persons’ contact with products, and a return-to-work policy. Skin cuts shall be covered and gloves used, as appropriate.
Visual evidence shall show that no violations of the hygiene procedures occur.</t>
  </si>
  <si>
    <t>2DD5hnVEVnsPs9yW4slt0H</t>
  </si>
  <si>
    <t>2DD5hnVEVnsPs9yW4slt0HNO</t>
  </si>
  <si>
    <t>FV-GFS 19.03</t>
  </si>
  <si>
    <t>Basic training on hygiene shall:
- Be provided annually to all workers, including owners and managers that are working on the farm
- Be provided to all new workers
- Cover all necessary instructions
- Be given in a format, either written or verbal, that ensures understanding (may be in verbal and pictorial form without written explanatory content, where appropriate)
- Specifically include training on hygiene procedures for harvesting and product handling activities, where applicable</t>
  </si>
  <si>
    <t>1rFCD3m2xZpARcLGYqcngz</t>
  </si>
  <si>
    <t>1rFCD3m2xZpARcLGYqcngzNO</t>
  </si>
  <si>
    <t>FV-GFS 19.04</t>
  </si>
  <si>
    <t>5AO6sTDuFTzZc4nxaxLr6U</t>
  </si>
  <si>
    <t>5AO6sTDuFTzZc4nxaxLr6UNO</t>
  </si>
  <si>
    <t>FV-GFS 19.05</t>
  </si>
  <si>
    <t>5BzRYHEIatDV9nbjuR71nv</t>
  </si>
  <si>
    <t>5BzRYHEIatDV9nbjuR71nvNO</t>
  </si>
  <si>
    <t>FV-GFS 19.06</t>
  </si>
  <si>
    <t>5aTPabGVA1c9cFUsdMWrw0</t>
  </si>
  <si>
    <t>5aTPabGVA1c9cFUsdMWrw0NO</t>
  </si>
  <si>
    <t>FV-GFS 19.07</t>
  </si>
  <si>
    <t>Animal activity that may result in product contamination is managed.</t>
  </si>
  <si>
    <t>Appropriate measures shall be taken to reduce possible product contamination by animals within the production area. Where there is evidence of animal activity that may result in product contamination, appropriate measures shall be taken. Eliminating wildlife or using destructive techniques to rid the production area of all animals are not considered appropriate measures.</t>
  </si>
  <si>
    <t>7vCuleYKjHamUvKLHgZ8Y</t>
  </si>
  <si>
    <t>7vCuleYKjHamUvKLHgZ8YNO</t>
  </si>
  <si>
    <t>FV-GFS 19.08</t>
  </si>
  <si>
    <t>Production and harvesting containers shall be made of nontoxic materials that do not pose a risk to food safety and be constructed to facilitate cleaning and maintenance.
Reusable containers shall be clean before use. A documented cleaning schedule that includes frequency and is in accordance with the hygiene risk assessment shall be in place. Disinfection shall be incorporated into the cleaning procedure when required in the hygiene risk assessment.
Harvest containers shall be used exclusively for product (not used to store chemicals, lubricants, oil, trash, tools, etc.).</t>
  </si>
  <si>
    <t>1EIw1OYNHCDuK1DkcYYcFI</t>
  </si>
  <si>
    <t>1EIw1OYNHCDuK1DkcYYcFINO</t>
  </si>
  <si>
    <t>FV-GFS 20.01.01</t>
  </si>
  <si>
    <t>There is a documented risk assessment for workers’ health and safety.</t>
  </si>
  <si>
    <t>The documented risk assessment shall reflect conditions on the farm, including worker facilities and any on-farm worker housing. The risk assessment shall be reviewed and updated annually and when changes occur that impact workers’ health and safety (new machinery, new plant protection products (PPPs), modified cultivation practices, new health risks, etc.). Incidents and accidents shall be recorded.
Examples of hazards may include moving machine parts, electricity, vehicle traffic, flammable substances, fertilizer, chemical exposure, excessive noise, dust, vibrations, extreme temperatures, ladders, fuel storage, etc.</t>
  </si>
  <si>
    <t>5jnEeSVaTiNtrfrrsRuDYA</t>
  </si>
  <si>
    <t>5jnEeSVaTiNtrfrrsRuDYANO</t>
  </si>
  <si>
    <t>FV-GFS 20.01.02</t>
  </si>
  <si>
    <t>The farm has health and safety procedures.</t>
  </si>
  <si>
    <t>The health and safety procedures shall address the points identified in the risk assessment and be appropriate to the farming operations. The procedures shall be reviewed annually and updated when the risk assessment changes.
The farm infrastructure, facilities, on-farm worker housing, and equipment shall be constructed and maintained to minimize health and safety hazards for workers.
Accident and emergency procedures shall address work areas, worker facilities, and on-farm worker housing and include contingency plans, i.e., the ability of workers to remove themselves from unsafe situations. 
Where required by the risk assessment, emergency equipment shall be accessible and maintained. Consideration shall be given to workers at greater risk. Whenever accidents occur, the cause shall be reviewed and appropriate preventive actions included in revised health and safety procedures.</t>
  </si>
  <si>
    <t>3pkZAH3FWIWyz7yBQSzQAw</t>
  </si>
  <si>
    <t>3pkZAH3FWIWyz7yBQSzQAwNO</t>
  </si>
  <si>
    <t>FV-GFS 20.01.03</t>
  </si>
  <si>
    <t>All staff have received health and safety training according to the risk assessment.</t>
  </si>
  <si>
    <t>Basic training on workers’ health and safety shall:
 - Be provided annually to staff, including owners and managers
 - Be provided to new staff and to established staff whenever they are reassigned to tasks requiring additional knowledge
 - Cover all necessary instructions
 - Be given in a format, either written or verbal, that ensures understanding (may only be in verbal and pictorial form without written explanatory content, where appropriate)
 - Include training on safety procedures for equipment, products, or new activities
 - Include training on topics related to accident response, natural disasters, and workers’ health, including illnesses, exposure to chemicals, emergency response procedures, fire safety, and rights and responsibilities associated with workers’ health protection</t>
  </si>
  <si>
    <t>4GkqgbrIN7kTn826N6Qe7p</t>
  </si>
  <si>
    <t>4GkqgbrIN7kTn826N6Qe7pNO</t>
  </si>
  <si>
    <t>FV-GFS 20.02.01</t>
  </si>
  <si>
    <t>Accident and emergency procedures are displayed and communicated.</t>
  </si>
  <si>
    <t>Instructions based on the accident and emergency procedures shall be clearly displayed in accessible and visible location(s) for workers, visitors, and subcontractors. These instructions shall be available in the predominant language(s) of the workforce and/or in pictograms.
The procedures shall cover/identify the following:
- The farm address, map, or other location information (e.g., GPS coordinates)
- Contact person(s)
- An up-to-date list of relevant telephone numbers (i.e., police, ambulance, hospital, fire brigade, access to emergency healthcare on site or by means of transport, and suppliers of electricity, water, and gas)
- Emergency evacuation procedures, where applicable
Permanent and legible signs shall indicate potential hazards. Emergency exits and escape route signs shall indicate these must be kept open, accessible, and clear of obstacles. This includes, where applicable, waste pits, flammable structures (fuel tanks, propane/natural gas tanks, etc.), plant protection product (PPP) storage, bodies of water, and any other identified physical hazards.
Warning signs shall be present and in the predominant language(s) of the workforce and/or in pictograms.
Examples of other information that can be included:
- The location of the nearest means of communication (telephone, radio)
- How and where to contact local medical services, hospitals, and other emergency services
- The location of fire extinguisher(s) and availability of water nearby
- The location of large chemical, fuel, and fertilizer storages
- The locations of emergency exits and operation of fire escapes
- Emergency cutoffs for electricity, gas, and water lines
- How to report accidents and dangerous incidents (location, description of incident, number of injured people, type of injuries)</t>
  </si>
  <si>
    <t>7Lj5addiPwaMfeWQgNcLqJ</t>
  </si>
  <si>
    <t>7Lj5addiPwaMfeWQgNcLqJNO</t>
  </si>
  <si>
    <t>FV-GFS 20.02.02</t>
  </si>
  <si>
    <t>Safety advice for substances hazardous to workers’ health and safety is immediately available and accessible.</t>
  </si>
  <si>
    <t>Information related to safe handling of each hazardous substance shall be accessible (websites, telephone numbers, safety data sheets (SDSs), etc.).</t>
  </si>
  <si>
    <t>50z9fFQ35NLK7mW7rTWD56</t>
  </si>
  <si>
    <t>50z9fFQ35NLK7mW7rTWD56NO</t>
  </si>
  <si>
    <t>FV-GFS 20.02.03</t>
  </si>
  <si>
    <t>First aid kits are accessible at all permanent sites and fields near the work.</t>
  </si>
  <si>
    <t>Complete and maintained first aid kits (i.e., complete and maintained according to prevailing regulations and appropriate to the activities being carried out) shall be available and accessible at all permanent sites and present in selected vehicles (tractor, car, etc.) where required by the risk assessment.</t>
  </si>
  <si>
    <t>76ZQHbK2OnNp2UcgfMlZL2</t>
  </si>
  <si>
    <t>76ZQHbK2OnNp2UcgfMlZL2NO</t>
  </si>
  <si>
    <t>FV-GFS 20.02.04</t>
  </si>
  <si>
    <t>There is always at least one person trained in first aid present on the farm whenever on-farm activities are being carried out.</t>
  </si>
  <si>
    <t>There shall always be at least one person trained in first aid (within the last five years) present at the location whenever production and handling activities are being carried out, including those mentioned in the relevant principles and criteria of the standard. As a guideline: one trained person per 50 workers.</t>
  </si>
  <si>
    <t>1B8FAO4axeLk6EO88AgWCP</t>
  </si>
  <si>
    <t>1B8FAO4axeLk6EO88AgWCPNO</t>
  </si>
  <si>
    <t>FV-GFS 20.03.01</t>
  </si>
  <si>
    <t>Workers, visitors, and subcontractors are equipped with suitable personal protective equipment (PPE).</t>
  </si>
  <si>
    <t>PPE shall be in accordance with legal requirements, label instructions, and/or as authorized by a competent authority. The PPE shall be available, properly used, and in good repair. Complying with label requirements and requirements in the risk assessment for on-farm operations may include use of the following: appropriate footwear, waterproof clothing, protective overalls, rubber gloves, face masks, respiratory equipment (including replacement filters), ear and eye protection, etc.
PPE shall be provided whenever necessary to workers, subcontractors (acceptable when provided by subcontracting company), and visitors.</t>
  </si>
  <si>
    <t>5A3AgkIuKzbdM7O9Zi4QqY</t>
  </si>
  <si>
    <t>5A3AgkIuKzbdM7O9Zi4QqYNO</t>
  </si>
  <si>
    <t>FV-GFS 20.03.02</t>
  </si>
  <si>
    <t>Personal protective equipment (PPE) is maintained in clean conditions and stored appropriately so as not to pose any contamination risk to personal items.</t>
  </si>
  <si>
    <t>PPE shall be kept clean according to the type of use and degree of potential contamination. Protective clothing shall be laundered separately from personal items. Dirty and damaged PPE shall be disposed of appropriately. PPE shall be stored in a manner that prevents cross contamination with chemicals.</t>
  </si>
  <si>
    <t>3MzWIFcUmpRiKuCwBRRXgr</t>
  </si>
  <si>
    <t>3MzWIFcUmpRiKuCwBRRXgrNO</t>
  </si>
  <si>
    <t>FV-GFS 20.03.03</t>
  </si>
  <si>
    <t>There is evidence that the provided personal protective equipment (PPE) is used by the workers.</t>
  </si>
  <si>
    <t>There shall be evidence that the provided PPE is being used.
If single-use PPE is used, the supply maintained on hand shall correspond to the needs of the workers, or records demonstrating that new PPE is promptly sourced and restocked shall be available.</t>
  </si>
  <si>
    <t>5IHncQIqIbNONbkP6INoEh</t>
  </si>
  <si>
    <t>5IHncQIqIbNONbkP6INoEhNO</t>
  </si>
  <si>
    <t>FV-GFS 20.03.04</t>
  </si>
  <si>
    <t>1fIeqqcVpp9Ue3h48wbKD7</t>
  </si>
  <si>
    <t>1fIeqqcVpp9Ue3h48wbKD7NO</t>
  </si>
  <si>
    <t>FV-GFS 20.04.01</t>
  </si>
  <si>
    <t>There is communication between management and workers on issues related to their health, safety, and welfare.</t>
  </si>
  <si>
    <t>Communication between management and workers about health, safety, and welfare issues shall be able to take place openly (i.e., without fear of intimidation or retaliation).
The communication may be in the form of scheduled meetings, worker hotlines, anonymous comment boxes, daily prework briefings, or individual crew meetings.
On very small operations, communication between a family or limited number of workers may occur continuously.</t>
  </si>
  <si>
    <t>2XmkLggsnNbrcIKyDTwhTU</t>
  </si>
  <si>
    <t>2XmkLggsnNbrcIKyDTwhTUNO</t>
  </si>
  <si>
    <t>FV-GFS 20.04.02</t>
  </si>
  <si>
    <t>Workers have access to clean drinking water, food storage, and areas to eat and rest.</t>
  </si>
  <si>
    <t>A clean place to store food and a clean place to eat shall be provided to the workers if they eat on the farm. Drinking water shall always be provided at no cost to the workers. Worker access to drinking water shall not be restricted. There shall be designated areas for resting and breaks.</t>
  </si>
  <si>
    <t>45MRr2cn1wSMgvFlMKSopB</t>
  </si>
  <si>
    <t>45MRr2cn1wSMgvFlMKSopBNO</t>
  </si>
  <si>
    <t>FV-GFS 20.04.03</t>
  </si>
  <si>
    <t>On-site living quarters are compliant with applicable local regulations, habitable, and equipped with basic services and facilities.</t>
  </si>
  <si>
    <t>The on-site living quarters for the workers shall be habitable and have a sound roof, windows and doors, hygienic and safe food preparation areas, and the basic services of drinking water, toilets, and drains.
If there are no drains, septic pits may be acceptable if compliant with prevailing regulations.</t>
  </si>
  <si>
    <t>0ozDiuSdBQVAa2KF0zp34</t>
  </si>
  <si>
    <t>0ozDiuSdBQVAa2KF0zp34NO</t>
  </si>
  <si>
    <t>FV-GFS 20.04.04</t>
  </si>
  <si>
    <t>Transportation provided to workers is safe.</t>
  </si>
  <si>
    <t>Transportation shall be safe for workers and take into account applicable safety requirements and regulations.</t>
  </si>
  <si>
    <t>2RVD4jmBzY48B89pTUEpry</t>
  </si>
  <si>
    <t>2RVD4jmBzY48B89pTUEpryNO</t>
  </si>
  <si>
    <t>FV-GFS 21.01</t>
  </si>
  <si>
    <t>A documented risk assessment is completed for all registered sites.</t>
  </si>
  <si>
    <t>The risk assessment shall be:
- Available for all production sites, including structures
- Reviewed at least annually or when changes occur (new risks emerge or new sites or crops enter production)
It shall consider:
- Biological, physical, and chemical hazards (including allergens)
- Risk of microbial cross contamination originating from neighboring or adjacent sites
- Site history (minimum of one year, with five years recommended)
- Impact of proposed activities on adjacent crops</t>
  </si>
  <si>
    <t>1ANu4OsRpNkXnTcOZUPocQ</t>
  </si>
  <si>
    <t>1ANu4OsRpNkXnTcOZUPocQNO</t>
  </si>
  <si>
    <t>FV-GFS 21.02</t>
  </si>
  <si>
    <t>A management plan that establishes strategies for minimizing the risks identified in the risk assessment for operation suitability has been developed and implemented and is reviewed regularly.</t>
  </si>
  <si>
    <t>A management plan shall:
- Be reviewed together with the risk assessment (annually or when changes occur) and address all risks identified in the risk assessment
- Describe the control measures implemented for the risks identified
- Be appropriate to farm operations
- Support facility design, cleaning activities, pest control, and other activities to minimize food safety risks
- Ensure that the layout and flow of operations are suitable for the intended purpose, consider applicable structures, and are designed to minimize food safety risks
- Be effective and visibly implemented</t>
  </si>
  <si>
    <t>4xBQrWDpd076Yq4t0M7efH</t>
  </si>
  <si>
    <t>4xBQrWDpd076Yq4t0M7efHNO</t>
  </si>
  <si>
    <t>FV-GFS 21.03</t>
  </si>
  <si>
    <t>The producer has a system for identifying sites and facilities used for production.</t>
  </si>
  <si>
    <t>The producer shall have a system to identify:
- All fields, orchards, vineyards, greenhouses, and other production areas
- All water sources, storage and handling facilities, agrochemical storages, yards, buildings, and any features that may pose a workers’ health and safety, food safety, or environmental risk
Identification may be on a map or through the use of signs at each site.</t>
  </si>
  <si>
    <t>5XoScmXcY5V64vNeDyZMQ1</t>
  </si>
  <si>
    <t>5XoScmXcY5V64vNeDyZMQ1NO</t>
  </si>
  <si>
    <t>FV-GFS 21.04</t>
  </si>
  <si>
    <t>The site is kept in a tidy and orderly condition.</t>
  </si>
  <si>
    <t>The site shall be maintained so as to prevent contamination of products. There shall be no waste or litter in the immediate vicinity of the production site(s) or storage buildings. Incidental and insignificant litter and waste in the designated areas are acceptable, as is the waste from the current day’s work. All other waste shall be cleaned up, including fuel spills.</t>
  </si>
  <si>
    <t>9WpwtPG0gpSRm9aqJfDjE</t>
  </si>
  <si>
    <t>9WpwtPG0gpSRm9aqJfDjENO</t>
  </si>
  <si>
    <t>FV-GFS 21.05</t>
  </si>
  <si>
    <t>The producer recognizes the farm as an agricultural ecosystem that interacts with neighboring landscapes (while the legal scope of the producer is on the farm).</t>
  </si>
  <si>
    <t>Available evidence should indicate, for example, that:
- In water management, the producer knows where the water for the farm comes from and where the water that leaves the farm goes to.
- In biodiversity management, the producer knows how the farm can contribute to protecting and enhancing biodiversity via biotope corridors (e.g., trees) that connect habitats on the farms with the landscapes beyond the farm.
- The producer shows awareness of or participation in projects, joint action, or collaboration with other producers or stakeholders in sector- or crop-specific initiatives, etc.</t>
  </si>
  <si>
    <t>5PrSpSyjjykg4ZatTFFqlw</t>
  </si>
  <si>
    <t>5PrSpSyjjykg4ZatTFFqlwNO</t>
  </si>
  <si>
    <t>FV-GFS 21.06</t>
  </si>
  <si>
    <t>2uKR7bm5HKRGICID7DAFnH</t>
  </si>
  <si>
    <t>2uKR7bm5HKRGICID7DAFnHNO</t>
  </si>
  <si>
    <t>FV-GFS 22.03.01</t>
  </si>
  <si>
    <t>On the farm (within the farm boundaries), no areas with legally recognized conservation value (or effectively protected by other means) have been converted into agricultural areas or into other uses since 1 January 2014.</t>
  </si>
  <si>
    <t>Available evidence, such as maps, aerial photos, or documents issued by local or national authorities or authorized service providers, shall indicate that since 1 January 2014, no conversion into agricultural area or into other uses has occurred in parts of the farm (within the farm boundaries) that fulfils the following characteristic:
- Areas where legal protection prevents such conversions (protected areas recognized by national or local legislation, areas with relevant categories of the International Union for Conservation of Nature (IUCN), areas that are protected via other effective means, etc.)</t>
  </si>
  <si>
    <t>3B7iGB1Enblm2zlqDnxp49</t>
  </si>
  <si>
    <t>3B7iGB1Enblm2zlqDnxp49NO</t>
  </si>
  <si>
    <t>FV-GFS 23.01</t>
  </si>
  <si>
    <t>On-farm energy use is monitored.</t>
  </si>
  <si>
    <t>There shall be records of on-farm energy use (e.g., invoices detailing energy consumption). The producer (or, where applicable, the quality management system (QMS) manager) shall be aware of where and how energy is consumed on the farm and through farming practices. In the absence of energy meters (e.g., for small producers), estimations are acceptable.
In Option 2 producer groups, evidence at QMS level is acceptable.</t>
  </si>
  <si>
    <t>63p6350bmHHqM6m6CEafSu</t>
  </si>
  <si>
    <t>63p6350bmHHqM6m6CEafSuNO</t>
  </si>
  <si>
    <t>FV-GFS 23.02</t>
  </si>
  <si>
    <t>Based on the results of the monitoring, there is a plan to improve energy efficiency on the farm.</t>
  </si>
  <si>
    <t>A documented plan identifying opportunities to improve energy efficiency shall be available.
The plan can be a multiyear plan if the specific reality of the producer requires it.</t>
  </si>
  <si>
    <t>j5Lw7fanLsXFFdvyHt2jF</t>
  </si>
  <si>
    <t>j5Lw7fanLsXFFdvyHt2jFNO</t>
  </si>
  <si>
    <t>FV-GFS 23.03</t>
  </si>
  <si>
    <t>The plan to improve energy efficiency considers minimizing the use of nonrenewable energy.</t>
  </si>
  <si>
    <t>The producer shall consider reducing the use of nonrenewable energy to the lowest possible and using renewable energy instead.</t>
  </si>
  <si>
    <t>2oVTAk5JS9RshHfasEM56a</t>
  </si>
  <si>
    <t>2oVTAk5JS9RshHfasEM56aNO</t>
  </si>
  <si>
    <t>FV-GFS 23.04</t>
  </si>
  <si>
    <t>Management of energy is supported with metrics.</t>
  </si>
  <si>
    <t>Acceptable metrics allow calculating, at minimum, the following:
- The total energy use on the farm for each energy source/month
- The proportion of renewable vs. nonrenewable energy in the energy source
Additional calculations can include, for example:
- The amount of energy imported into the farm (e.g., from the grid)
- The amount of energy generated at producer level (e.g., through solar panels, with fuels)
- The amount of energy exported (e.g., to the grid)
Metrics should refer to sources of energy, the farm’s various production sites, ha of land under cultivation, units of time (e.g., growing cycle), nonrenewable and renewable energy sources, the amounts of energy per kg of product and ha of production, and/or the amounts listed above per kg of product.
In Option 2 producer groups, evidence at quality management system (QMS) level is acceptable. Results (data) on metrics at producer group and farm level should be available to indicate compliance.</t>
  </si>
  <si>
    <t>FV 24 GREENHOUSE GASES AND CLIMATE CHANGE</t>
  </si>
  <si>
    <t>5hzm0rXFVvFugtoJTUYxqE</t>
  </si>
  <si>
    <t>5hzm0rXFVvFugtoJTUYxqENO</t>
  </si>
  <si>
    <t>FV-GFS 24.01</t>
  </si>
  <si>
    <t>The farm contributes to reducing GHG* emissions and removing them from the atmosphere.
*Greenhouse gas (GHG) emissions refer to carbon dioxide (CO₂), methane (CH₄), nitrous oxide (N₂O), and fluorinated gases. Due to their varying potential to contribute to global warming, they are sometimes calculated as CO₂ equivalents (CO₂e).</t>
  </si>
  <si>
    <t>Available evidence should indicate that the producer has awareness and knowledge of how on-farm practices can contribute to reducing GHG emissions and removing them from the atmosphere, for example in connection to energy, soil health, fertilizers, and food waste.
In Option 2 producer groups, evidence at quality management system (QMS) level is acceptable.</t>
  </si>
  <si>
    <t>6XwzvhU9DNcL6FqzzORcof</t>
  </si>
  <si>
    <t>6XwzvhU9DNcL6FqzzORcofNO</t>
  </si>
  <si>
    <t>FV-GFS 25.01</t>
  </si>
  <si>
    <t>A waste management system is implemented.</t>
  </si>
  <si>
    <t>A waste management system addressing potential contamination of product or the environment (air, soil, substrate, and water) shall:
- Be documented and current
- Address collection, storage, and disposal of waste material, including plant protection products, fertilizers, wastewater, drainage, and packaging material, where applicable
- Addresses potential for contamination of nearby water sources, roadways, and adjacent land</t>
  </si>
  <si>
    <t>6IODKW02w76gK2O8cbpyT6</t>
  </si>
  <si>
    <t>6IODKW02w76gK2O8cbpyT6NO</t>
  </si>
  <si>
    <t>FV-GFS 25.02</t>
  </si>
  <si>
    <t>Waste products and sources of pollution are identified in all areas of the farm.</t>
  </si>
  <si>
    <t>Possible waste products (paper, cardboard, plastic, oil, etc.) and sources of pollution (fertilizer excess, exhaust smoke, oil, fuel, noise, effluent, chemicals, etc.) associated with farm processes shall be identified.
In Option 2 producer groups, evidence at quality management system (QMS) level is acceptable.</t>
  </si>
  <si>
    <t>6hzMhSrqa9YQF4ncycFdha</t>
  </si>
  <si>
    <t>6hzMhSrqa9YQF4ncycFdhaNO</t>
  </si>
  <si>
    <t>FV-GFS 25.03</t>
  </si>
  <si>
    <t>7p22Ww28jPsnBkNT03CCY3</t>
  </si>
  <si>
    <t>7p22Ww28jPsnBkNT03CCY3NO</t>
  </si>
  <si>
    <t>FV-GFS 25.04</t>
  </si>
  <si>
    <t>Holding areas for diesel and other fuel oil tanks are environmentally safe.</t>
  </si>
  <si>
    <t>Holding areas shall be maintained in a manner that mitigates risks to the environment. The minimum requirement is a bunded, impervious area able to contain at least 110% of the volume of the largest tank stored within it. In an environmentally sensitive area, the capacity shall be 165% of the volume of the largest tank.</t>
  </si>
  <si>
    <t>2BVcVyH9riMIXgApUULvU</t>
  </si>
  <si>
    <t>2BVcVyH9riMIXgApUULvUNO</t>
  </si>
  <si>
    <t>FV-GFS 25.05</t>
  </si>
  <si>
    <t>Organic waste is managed in an appropriate manner to reduce the risk of contamination of the environment.</t>
  </si>
  <si>
    <t>Organic waste material should be composted and used for soil conditioning. The composting method should mitigate the risk of pest, disease, or weed carryover.</t>
  </si>
  <si>
    <t>3K9rYiP5mD8XNhPY0cQfhS</t>
  </si>
  <si>
    <t>3K9rYiP5mD8XNhPY0cQfhSNO</t>
  </si>
  <si>
    <t>FV-GFS 25.06</t>
  </si>
  <si>
    <t>The water used for washing and cleaning purposes is disposed of in a manner that minimizes the environmental, health, and safety impact.</t>
  </si>
  <si>
    <t>Wastewater resulting from washing of contaminated machinery (spray equipment, personal protective equipment (PPE), hydrocoolers, etc.) shall be disposed of in a way that does not pose a risk to the environment or human health. Drainage shall not pose a risk to water sources or contaminate the delivery systems.</t>
  </si>
  <si>
    <t>5QEoztxVvhvYCCESUZIfBY</t>
  </si>
  <si>
    <t>5QEoztxVvhvYCCESUZIfBYNO</t>
  </si>
  <si>
    <t>FV-GFS 25.09</t>
  </si>
  <si>
    <t>Food waste* is prevented and managed.
*Food waste: food that is not channeled for human consumption, animal feed, or bio-based materials.</t>
  </si>
  <si>
    <t>Available evidence indicates that:
Surplus produce** should be redirected for one of the following purposes, in order of preference:
- Human consumption (for processing, social food services, etc.)
- Animal feed
- Bio-based materials
Food waste should be redirected in one of the following ways:
- Recycling, composting, and/or land applications
- Repurposing (e.g., incineration of waste with energy recovery)
- Other forms of disposal
Evidence of food surplus and food waste management should be based on quantitative records (estimations are accepted).
In Option 2 producer groups, evidence at quality management system (QMS) level is acceptable.
**Surplus produce: produce of the farm that is grown and harvested (or unharvested and left in the field) but not distributed to customers.</t>
  </si>
  <si>
    <t>41Lyff8nU4anNG64Bnt2Od</t>
  </si>
  <si>
    <t>41Lyff8nU4anNG64Bnt2OdNO</t>
  </si>
  <si>
    <t>FV-GFS 27.01</t>
  </si>
  <si>
    <t>A procedure for use and handling of genetically modified (GM) materials is available.</t>
  </si>
  <si>
    <t>An implemented documented procedure that explains how GM materials (crops and trials) are grown and handled shall be available.</t>
  </si>
  <si>
    <t>7HVAuE1WtgOYxqvXtYDYEi</t>
  </si>
  <si>
    <t>7HVAuE1WtgOYxqvXtYDYEiNO</t>
  </si>
  <si>
    <t>FV-GFS 27.03</t>
  </si>
  <si>
    <t>The producer’s direct clients have been informed of the genetically modified organism (GMO) status of the product.</t>
  </si>
  <si>
    <t>Documented evidence of communication shall be kept and shall allow verification that all products supplied to direct clients meet the agreed requirements.</t>
  </si>
  <si>
    <t>6Xf5RYOzcRHc49oChgifE6</t>
  </si>
  <si>
    <t>6Xf5RYOzcRHc49oChgifE6NO</t>
  </si>
  <si>
    <t>FV-GFS 27.04</t>
  </si>
  <si>
    <t>Adventitious mixing of genetically modified (GM) crops with conventional crops is avoided.</t>
  </si>
  <si>
    <t>A visual assessment of the identification of GM crops and the integrity of the storage shall be made.</t>
  </si>
  <si>
    <t>1OS3Bsgj20I3yoL69WfYNv</t>
  </si>
  <si>
    <t>1OS3Bsgj20I3yoL69WfYNvNO</t>
  </si>
  <si>
    <t>FV-GFS 30.01.01</t>
  </si>
  <si>
    <t>There shall be a documented risk assessment for water used for indoor and outdoor production and postharvest activities. The assessment shall cover, at minimum:
- Identification of water sources by means of maps, photographs, drawings (hand drawings are acceptable), or other depictions to identify the location of water source(s), permanent fixtures, and the flow of the water system (including holding systems, reservoirs, or any water captured for reuse), the depiction shall be linked with site maps and an on-farm reference system
- Historical analysis results, where applicable
- The timing of water use (crop growth stage or postharvest)
- The risk of physical, chemical, and microbial contamination
- Methods to address risk associated with water delivery mechanisms, mitigating the risk of cross contamination
- The contact of water with the crop
- The characteristics of the crop and the growth stage or handling
- The quality of the water used for fertilizer, plant protection product, or postharvest applications
- Measures taken to mitigate contamination risk, where appropriate (e.g., preventing human and livestock intrusion with fencing)
- Acceptable thresholds for water quality
- Impact on food safety and fit-for-purpose
- Control of water not intended for use in food production (stored water for grounds maintenance, etc.)
- A minimum requirement of one analysis per season or certification cycle for water used in postharvest activities that comes in contact with the product, the sample to be taken as near the point of application as possible (minimum of one analysis required even when using municipal water sources).
The risk assessment shall be reviewed annually and whenever risks change due to operational changes.</t>
  </si>
  <si>
    <t>3U68JVx8Ax4XyDSoFKHbL</t>
  </si>
  <si>
    <t>3U68JVx8Ax4XyDSoFKHbLNO</t>
  </si>
  <si>
    <t>FV-GFS 30.01.02</t>
  </si>
  <si>
    <t>A risk assessment has been undertaken to evaluate environmental issues for water management on the farm (pre- and postharvest).</t>
  </si>
  <si>
    <t>There shall be a documented risk assessment for water used for indoor and outdoor production and postharvest activities. At minimum, the assessment shall identify environmental impacts on and of:
- Water sources
- Distribution systems
- Irrigation methods
- Significant water uses for other activities on the farm
- Impact of own farming activities on off-farm environments
The risk assessment shall be reviewed annually or whenever changes to risks occur.</t>
  </si>
  <si>
    <t>7I1l427ms7JjgQDr2iJYro</t>
  </si>
  <si>
    <t>7I1l427ms7JjgQDr2iJYroNO</t>
  </si>
  <si>
    <t>FV-GFS 30.01.03</t>
  </si>
  <si>
    <t>A water management plan is available.</t>
  </si>
  <si>
    <t>A documented water management plan shall:
- Be reviewed at least annually, based on the reviewed risk assessments
- Assess the need for maintenance of irrigation and other water delivery equipment
- Identify worker training required to support maintenance and repairs
- Be either an individual or a regional plan if participation in a community irrigation system is documented
- Include reference to water analysis
- Include corrective actions taken related to water quality</t>
  </si>
  <si>
    <t>G6pnCCbJwdzCHFllZlnYt</t>
  </si>
  <si>
    <t>G6pnCCbJwdzCHFllZlnYtNO</t>
  </si>
  <si>
    <t>FV-GFS 30.01.04</t>
  </si>
  <si>
    <t>Actions are taken to complement on-farm water management with off-farm activities (while recognizing that the legal scope of the producer is on the farm).</t>
  </si>
  <si>
    <t>Available evidence should indicate awareness of the producer on (or participation in) projects, joint action, or collaboration on water management with stakeholders in the neighboring catchment area, watershed, landscape, or beyond, for example with other producers, sector- or crop-specific initiatives, nongovernmental organizations, etc.</t>
  </si>
  <si>
    <t>6iUFFK6Mb6jElcvXPhYqc4</t>
  </si>
  <si>
    <t>6iUFFK6Mb6jElcvXPhYqc4NO</t>
  </si>
  <si>
    <t>FV-GFS 30.02.01</t>
  </si>
  <si>
    <t>Water use at farm level has valid permits/licenses where legally required.</t>
  </si>
  <si>
    <t>Valid permits/licenses issued by the competent authority shall be available for all of the following:
- Farm water extraction
- Water storage infrastructure
- On-farm water usage including but not limited to irrigation, product washing, and flotation processes
- Water discharge into river courses or other environmentally sensitive areas, where legally required
These permits/licenses shall be available for the certification body (CB) audit and have valid dates.
If these are not available where required, there shall be evidence that the producer has actively applied for the permit(s), the approval is in process, and there is no clear evidence of an official prohibition for using the relevant water source(s).</t>
  </si>
  <si>
    <t>4fNRywx2WxuNR6BIWgR80o</t>
  </si>
  <si>
    <t>4fNRywx2WxuNR6BIWgR80oNO</t>
  </si>
  <si>
    <t>FV-GFS 30.02.02</t>
  </si>
  <si>
    <t>Restrictions indicated in water permits/licenses are complied with.</t>
  </si>
  <si>
    <t>It is not unusual for specific conditions to be set in the permits/licenses, such as hourly, daily, weekly, monthly, or yearly extraction volumes or usage rates.
Equipment used for monitoring extraction volumes shall be in the correct location to provide accurate readings.
Records shall be maintained and available to demonstrate that these conditions are being met.</t>
  </si>
  <si>
    <t>5VEolD3pXTKXiCv8kF7BD8</t>
  </si>
  <si>
    <t>5VEolD3pXTKXiCv8kF7BD8NO</t>
  </si>
  <si>
    <t>FV-GFS 30.03.01</t>
  </si>
  <si>
    <t>Where feasible, measures have been implemented to collect water and, where appropriate, to recycle.</t>
  </si>
  <si>
    <t>Water collection and/or recycling shall be implemented where economically and practically feasible (from building roofs, greenhouses, etc.).
Water collection or recycling does not refer only to rainwater. Collection from watercourses is not encouraged.</t>
  </si>
  <si>
    <t>6Ax16N8PtorGrxHH3hlDVA</t>
  </si>
  <si>
    <t>6Ax16N8PtorGrxHH3hlDVANO</t>
  </si>
  <si>
    <t>FV-GFS 30.04.01</t>
  </si>
  <si>
    <t>Water storage facilities are present and well maintained to take advantage of periods of maximum water availability.</t>
  </si>
  <si>
    <t>Where the farm is located in areas of seasonal water availability, there should be water storage facilities for water use during periods when water availability is low. These should be in a good state of repair and appropriately fenced/secured to prevent accidents.</t>
  </si>
  <si>
    <t>1xFHArepy1OParxXI8mFBU</t>
  </si>
  <si>
    <t>1xFHArepy1OParxXI8mFBUNO</t>
  </si>
  <si>
    <t>FV-GFS 30.04.02</t>
  </si>
  <si>
    <t>Storage of water does not pose any food safety risks.</t>
  </si>
  <si>
    <t>If tanks, cisterns, or other containers are used to store water, risks to stored water or products shall be identified. If water storage containers are open to the air, the possibility of contamination shall be addressed. The container shall not be a source of contamination for the water, and the quality of the water held within it shall be appropriate for the intended use.</t>
  </si>
  <si>
    <t>2gtRPHX41pHO6QFDWfcerW</t>
  </si>
  <si>
    <t>2gtRPHX41pHO6QFDWfcerWNO</t>
  </si>
  <si>
    <t>FV-GFS 30.05.01</t>
  </si>
  <si>
    <t>Water shall be analyzed for food safety at a frequency consistent with the risk assessment and current sector-specific standards or relevant regulations. Water analysis shall be part of the water management plan and completed at least once per year, or more frequently if required by the risk assessment (e.g., in controlled environment agriculture (CEA) production).
A minimum of one analysis per season or certification cycle shall be required on water that comes into contact with products during postharvest processing, with samples taken as near the point of application as possible. A minimum of one analysis shall be required even when using municipal water sources.
The water analysis shall reflect the nature and extent of the water system, the scope of production (type of product, applications, harvesting, handling, water sources, etc.). Where different water sources are used, they shall each be sampled.
Samples shall be taken from locations that are representative of the water source, usually as close to the point of application as possible.
Analysis shall be performed during the time of water use on products and during the period of highest risk.
There shall be a documented procedure for water analysis, including:
- Frequency of sampling
- Person responsible for sampling
- Method of sample collection
- Laboratory analyzing the samples
- Location sampled
Records of all analysis shall be maintained.</t>
  </si>
  <si>
    <t>2uvyi4xXezIfuSwNUADFHG</t>
  </si>
  <si>
    <t>2uvyi4xXezIfuSwNUADFHGNO</t>
  </si>
  <si>
    <t>FV-GFS 30.05.02</t>
  </si>
  <si>
    <t>Corrective actions are taken based on results from the risk assessment and results of the water analysis.</t>
  </si>
  <si>
    <t>There shall be available documentation of corrective actions as identified and required by the water risk assessment and current sector-specific standards or relevant regulations. Action shall be taken based upon the level of the risk.
Possible strategies to reduce the risk of product contamination arising from water use include, but are not limited to:
- Treating water before use
- Preventing water coming into contact with the harvestable portion of the crop
- Reducing the vulnerability of the water supply
- Allowing sufficient time between application and harvest to ensure decline in pathogen concentrations
Producers implementing these strategies shall verify that the risk of product contamination is addressed.</t>
  </si>
  <si>
    <t>5sGMWlAcHjLcu4fVkhfDRW</t>
  </si>
  <si>
    <t>5sGMWlAcHjLcu4fVkhfDRWNO</t>
  </si>
  <si>
    <t>FV-GFS 30.05.03</t>
  </si>
  <si>
    <t>The use of treated sewage water does not pose a food safety risk.</t>
  </si>
  <si>
    <t>Treated sewage water shall only be used when the risks have been identified and effectively mitigated. The type of crop, growth aspect, and contact with edible portions of the crop shall be considered. Analysis of water shall occur at appropriate intervals to verify that the treatment is consistently effective.
Where treated sewage or reclaimed water is used, water quality shall comply with prevailing regulations or the World Health Organization (WHO-) published “Guidelines for the safe use of wastewater, excreta and greywater” (2006) where no prevailing regulations exist.
Guidelines for minimum verification monitoring of microbial performance targets for wastewater treatment have been referenced in Table 4.5 (Volume 2, 2006) and Table 2.9 (Volume 1, 2006) of the WHO “Guidelines for the safe use of wastewater, excreta and greywater.” Water quality shall be assessed by measuring the quantity of indicator organisms. Escherichia coli (E. coli) is recommended for this purpose, but other prevailing regulations and industry standards may reference total fecal coliforms. When more restrictive prevailing regulations do not exist, the verification level established by the WHO of ≤ 1000 E. coli per 100ml treated wastewater shall be adopted for monitoring purposes. Many prevailing regulations require recreational, reclaimed, and irrigation water to be held to a more restrictive quality requirement, so target water quality thresholds shall be addressed in risk assessments and supporting documentation.
If water has the potential to be polluted (e.g., upstream contamination source), the producer shall demonstrate through analysis that the water complies with prevailing regulations and requirements, or with the WHO guideline requirements where no prevailing regulations exist.
Untreated sewage water shall never be used on crops.
“N/A” if treated sewage water is not used.</t>
  </si>
  <si>
    <t>6rtHWgLr1wRNeI1oCBqzPo</t>
  </si>
  <si>
    <t>6rtHWgLr1wRNeI1oCBqzPoNO</t>
  </si>
  <si>
    <t>FV-GFS 30.05.04</t>
  </si>
  <si>
    <t>Water (including ice) used during harvest and postharvest activities (cooling, transport, washing, etc.) shall meet the microbial standards for drinking water and shall be handled so as to prevent product contamination.
The only exception are flood-harvested cranberry fields, where analysis shall confirm that the water is not a source of microbial contamination for the product.</t>
  </si>
  <si>
    <t>5ILg7oug7iTClvMlMZjhAQ</t>
  </si>
  <si>
    <t>5ILg7oug7iTClvMlMZjhAQNO</t>
  </si>
  <si>
    <t>FV-GFS 30.05.05</t>
  </si>
  <si>
    <t>If water used during production, harvest, and postharvest activities is recirculated, an appropriate frequency for changing the water shall have been established based on applicable parameters (pH, efficacy of antimicrobial water additives, turbidity, visual evaluation, etc.).
“N/A” if recirculated water is not used.</t>
  </si>
  <si>
    <t>6VDJXyqyq366fxaTRQIzMr</t>
  </si>
  <si>
    <t>6VDJXyqyq366fxaTRQIzMrNO</t>
  </si>
  <si>
    <t>FV-GFS 30.05.06</t>
  </si>
  <si>
    <t>Treated water (antimicrobial water additives, ozone, etc.) used during harvest and postharvest activities (e.g., cooling) shall adhere to a documented monitoring system for the treatment process and routine verification of acceptable parameters. Monitoring shall be executed at a frequency established according to a risk assessment. The values measured during monitoring shall be compared to the established allowable parameters. Corrective actions shall be taken for analysis results outside of the allowable thresholds.</t>
  </si>
  <si>
    <t>5XMLpcjxwMVd0swERj19FI</t>
  </si>
  <si>
    <t>5XMLpcjxwMVd0swERj19FINO</t>
  </si>
  <si>
    <t>FV-GFS 32.01.01</t>
  </si>
  <si>
    <t>A system shall be in place to ensure that PPPs are used as authorized for the country of production.
Evidence may take the form of reference lists (online acceptable), product labels, or descriptions of prevailing regulations. Where no official registration scheme exists in the country of production, the producer shall refer to “International Code of Conduct on the Distribution and Use of Pesticides” of the Food and Agriculture Organization (FAO).
Extrapolated PPP use is allowed as per local registration scheme (see guideline).
An up-to-date documented list that takes into account any change in local and national legislation for biocides, waxes, and postharvest PPPs shall be available for commercial brand products (including any active ingredient compositions) used.</t>
  </si>
  <si>
    <t>1pKykTCeSrkEE4AWwugwUB</t>
  </si>
  <si>
    <t>1pKykTCeSrkEE4AWwugwUBNO</t>
  </si>
  <si>
    <t>FV-GFS 32.01.02</t>
  </si>
  <si>
    <t>ZYU3P2HISVaXuEvVwpr52</t>
  </si>
  <si>
    <t>ZYU3P2HISVaXuEvVwpr52NO</t>
  </si>
  <si>
    <t>FV-GFS 32.02.01</t>
  </si>
  <si>
    <t>Records shall be kept for all applications of PPPs, biocontrol agents, and postharvest treatments and shall specify the following:
- Crop and/or variety treated
- Application location (geographical area, the name or reference of the farm, and the field, orchard, greenhouse, or facility where the crop is located)
- Exact dates (day/month/year) from start to end (The producer need not record end times, but shall always record end dates. By doing so, it shall be considered that reentry intervals are calculated using the start of the next calendar day.)
- Registered trade name and active ingredient or beneficial organism with scientific name
- Preharvest interval as per the product label or, if not on the label, as stated by an official source
- Amount of product applied (weight or volume) and concentration or rate
- Type of machinery or application equipment used (backpack sprayer, aerial application, chemigation, etc.)
- Reason for application (target pest, disease, weed, condition, etc.)
- Full name of the applicator (person applying)
- Full name of the person technically responsible for decision-making and authorization of treatment applications (if single individual authorizes all applications, person’s details need be recorded only once)</t>
  </si>
  <si>
    <t>7sa1pBLjSG8Pp5qg7WPDWz</t>
  </si>
  <si>
    <t>7sa1pBLjSG8Pp5qg7WPDWzNO</t>
  </si>
  <si>
    <t>FV-GFS 32.02.03</t>
  </si>
  <si>
    <t>Management of plant protection products (PPPs) is supported with metrics.</t>
  </si>
  <si>
    <t>Acceptable metrics allow calculating the following:
- List of active ingredients used
- The total amount of active ingredients applied (in kg/crop, kg/month, and kg/ha/month)
Metrics should refer to the farm’s various production sites, units of time (e.g., growing cycles), and the active ingredient amounts per kg of product and ha of production.
In Option 2 producer groups, evidence at quality management system (QMS) level is acceptable. Results (data) on metrics at producer group and farm level should be available to indicate compliance.</t>
  </si>
  <si>
    <t>7DyKpxWGj5goGwyBPim7pI</t>
  </si>
  <si>
    <t>7DyKpxWGj5goGwyBPim7pINO</t>
  </si>
  <si>
    <t>FV-GFS 32.04.01</t>
  </si>
  <si>
    <t>Empty plant protection product (PPP) containers are triple rinsed with water before storage and disposal, and the rinsate is disposed of in such a way as to mitigate the risk to the environment.</t>
  </si>
  <si>
    <t xml:space="preserve">Pressure-rinsing equipment for PPP containers shall be installed on the PPP application machinery, or there shall be documented instructions to rinse each container at least three times prior to its disposal.
Either via the use of a container-handling device or according to a documented procedure for the application equipment operators, the rinsate from the empty PPP containers shall always be put back into the application equipment tank when mixing or disposed of in a manner that compromises neither food safety nor the environment.
</t>
  </si>
  <si>
    <t>CxoVhQbDEeBla327lo6Xi</t>
  </si>
  <si>
    <t>CxoVhQbDEeBla327lo6XiNO</t>
  </si>
  <si>
    <t>FV-GFS 32.04.02</t>
  </si>
  <si>
    <t>The reuse of empty plant protection product (PPP) containers for purposes other than containing and transporting identical products is avoided.</t>
  </si>
  <si>
    <t>There shall be evidence that empty PPP containers have not been and currently are not being reused for anything other than containing and transporting identical products as stated on the original label. In regions where there is a risk that the container could be used to carry drinking water, containers shall be punctured prior to disposal.</t>
  </si>
  <si>
    <t>3NImmxaPT7SDOWf4wiv7q3</t>
  </si>
  <si>
    <t>3NImmxaPT7SDOWf4wiv7q3NO</t>
  </si>
  <si>
    <t>FV-GFS 32.04.03</t>
  </si>
  <si>
    <t>Empty containers are kept secure until disposal is possible.</t>
  </si>
  <si>
    <t>There shall be a designated secure storage point for all empty plant protection product (PPP) containers prior to disposal that is isolated from the crop and packaging materials (e.g., permanently marked via signage) with physically restricted access for persons and fauna.</t>
  </si>
  <si>
    <t>5cwiVd7HtVG08xWOCrcEoD</t>
  </si>
  <si>
    <t>5cwiVd7HtVG08xWOCrcEoDNO</t>
  </si>
  <si>
    <t>FV-GFS 32.04.04</t>
  </si>
  <si>
    <t>Empty plant protection product (PPP) containers are disposed of in such a way as to mitigate the risk to humans and the environment.</t>
  </si>
  <si>
    <t>The producer shall dispose of empty PPP containers using a safe handling system prior to the disposal, and a disposal method that avoids exposing people to the contents and avoids contamination of the environment (watercourses, flora, and fauna).</t>
  </si>
  <si>
    <t>6IaRWWLLwEjiebgODuBcQ9</t>
  </si>
  <si>
    <t>6IaRWWLLwEjiebgODuBcQ9NO</t>
  </si>
  <si>
    <t>FV-GFS 32.04.05</t>
  </si>
  <si>
    <t>Official collection and disposal systems are used, when available, and the empty containers are then adequately stored, labeled, and handled according to the rules of that collection system.</t>
  </si>
  <si>
    <t>Where official collection and disposal systems exist, there shall be records of participation by the producer. All empty plant protection product (PPP) containers, once emptied, shall be adequately stored, labeled, handled, and disposed of according to the requirements of the official collection and disposal schemes, where applicable.</t>
  </si>
  <si>
    <t>4Jb2xHztv4wCf1ku5L2lC7</t>
  </si>
  <si>
    <t>4Jb2xHztv4wCf1ku5L2lC7NO</t>
  </si>
  <si>
    <t>FV-GFS 32.04.06</t>
  </si>
  <si>
    <t>All local regulations regarding disposal or destruction of plant protection product (PPP) containers are complied with.</t>
  </si>
  <si>
    <t>All the relevant national, regional, and local regulations and legislation, if such exist, shall have been complied with regarding the disposal of empty PPP containers.</t>
  </si>
  <si>
    <t>3yD2eXWicQtUTBS1nmtdmy</t>
  </si>
  <si>
    <t>3yD2eXWicQtUTBS1nmtdmyNO</t>
  </si>
  <si>
    <t>FV-GFS 32.05.01</t>
  </si>
  <si>
    <t>Obsolete plant protection products (PPPs) are securely maintained, identified, and disposed of via authorized or approved channels.</t>
  </si>
  <si>
    <t>There shall be records indicating that obsolete PPPs have been disposed of via officially authorized channels. If this is not possible, obsolete PPPs shall be securely maintained and identifiable.</t>
  </si>
  <si>
    <t>F0JgdnPzgyET8cEUcFcOD</t>
  </si>
  <si>
    <t>F0JgdnPzgyET8cEUcFcODNO</t>
  </si>
  <si>
    <t>FV-GFS 32.06.01</t>
  </si>
  <si>
    <t>Surplus application mixes or tank washings are disposed of responsibly.</t>
  </si>
  <si>
    <t>Applying surplus spray and tank washings to the crop shall be the first method of disposal, providing that the overall label dose rate is not exceeded. Surplus mix or tank washings shall be disposed of in a manner that does not pose a risk to the environment.
No agrochemical wastewater shall be released into the open environment.
Records shall be kept.</t>
  </si>
  <si>
    <t>3L0LSU3fpPKpOXDdBXnVA6</t>
  </si>
  <si>
    <t>3L0LSU3fpPKpOXDdBXnVA6NO</t>
  </si>
  <si>
    <t>FV-GFS 32.08.01</t>
  </si>
  <si>
    <t>Up-to-date application records are kept of all other substances not covered under any of the sections.</t>
  </si>
  <si>
    <t>Records of other substances applied to water, soil, and hydroponic/fertigation systems (plant growth promotors, soil conditioners, pH adjusters, homemade and purchased remedies, etc.) shall be kept. Records shall contain the name of the substance, the crop, the field, the date, and the amount applied. In the case of purchased products, the trade or commercial name, where applicable, and the active substance or ingredient, or the main source (plant, algae, mineral, etc.) shall be recorded. If a registration scheme for this substance(s) exists in the country of production, the substance shall be approved.
Where the substances do not require authorization for use in the country of production, the producer shall ensure use does not compromise food safety.
Records shall contain information about the ingredients, where available.</t>
  </si>
  <si>
    <t>4YSAEbzKXUQeyg4M4d6vrL</t>
  </si>
  <si>
    <t>4YSAEbzKXUQeyg4M4d6vrLNO</t>
  </si>
  <si>
    <t>FV-GFS 32.09.01</t>
  </si>
  <si>
    <t>Plant protection products (PPPs), biocontrol agents, and any other treatment products are stored in a manner that ensures the associated risks are managed.</t>
  </si>
  <si>
    <t>The PPP storage shall:
- Comply with all the appropriate current national, regional, and local legislation and regulations
- Be located away from production areas, packaging storage areas, living areas, and harvested products to prevent cross contamination
- Be kept secure and locked when not in use
- Be accessible only to people with formal training in handling PPPs
- Be properly ventilated
- Have measuring equipment to support the accuracy of mixtures, including containers with graduation demarcations and calibrated scales
- Be equipped with utensils (buckets, water supply point, etc.), which shall be kept clean for the safe and efficient handling of all PPPs that can be applied (This last also applies to the filling/mixing area, if this is different.)
- Ensure all PPPs used on registered crops are stored separately from those used on nonregistered crops (e.g., garden chemicals)
- Contain the PPPs in their original containers and packages (In the case of breakage only, the new package shall contain all the information of the original label.)</t>
  </si>
  <si>
    <t>6B9xhtFhisW8O4ZBiiKz7V</t>
  </si>
  <si>
    <t>6B9xhtFhisW8O4ZBiiKz7VNO</t>
  </si>
  <si>
    <t>FV-GFS 32.09.02</t>
  </si>
  <si>
    <t>The plant protection product (PPP) storage is structurally sound and robust.</t>
  </si>
  <si>
    <t>Storage capacity shall be sufficient to contain all PPPs during the peak application season. The storage space shall be sturdy.</t>
  </si>
  <si>
    <t>1aGuGlyREYFQBIe7s0g0Mi</t>
  </si>
  <si>
    <t>1aGuGlyREYFQBIe7s0g0MiNO</t>
  </si>
  <si>
    <t>FV-GFS 32.09.03</t>
  </si>
  <si>
    <t>The PPPs and postharvest treatment product storage shall mitigate health and safety risks to workers and the risk of cross contamination.
Liquids shall never be stored above powders or granular formulations.</t>
  </si>
  <si>
    <t>18t4NX55Jpw11353WNweZA</t>
  </si>
  <si>
    <t>18t4NX55Jpw11353WNweZANO</t>
  </si>
  <si>
    <t>FV-GFS 32.09.04</t>
  </si>
  <si>
    <t>Plant protection products (PPPs) are stored at appropriate temperatures.</t>
  </si>
  <si>
    <t>Storage temperatures shall be in accordance with label requirements.</t>
  </si>
  <si>
    <t>4u5vwwF27FEVa6jfBV8HJA</t>
  </si>
  <si>
    <t>4u5vwwF27FEVa6jfBV8HJANO</t>
  </si>
  <si>
    <t>FV-GFS 32.09.05</t>
  </si>
  <si>
    <t>Plant protection product (PPP) storage is illuminated.</t>
  </si>
  <si>
    <t>The storage shall be sufficiently illuminated by natural or artificial lighting to ensure that all product labels can be easily read.</t>
  </si>
  <si>
    <t>6cUv8oCVNH4sv4JR44JZ6b</t>
  </si>
  <si>
    <t>6cUv8oCVNH4sv4JR44JZ6bNO</t>
  </si>
  <si>
    <t>FV-GFS 32.09.06</t>
  </si>
  <si>
    <t>The plant protection product (PPP) storage is able to retain and manage spillage.</t>
  </si>
  <si>
    <t>Shelving shall not be absorbent in case of spillage (metal, rigid plastic, or covered with impermeable liner, etc.).
The PPP storage shall have retaining tanks or shall be bunded to 110% of the volume of the largest container of stored liquid to ensure that there cannot be any leakage, seepage, or contamination to the exterior of the storage. Materials and tools such as sand, floor brush and dustpan, and plastic bags shall be available and in a fixed location to be used exclusively in case of spillage of PPPs.</t>
  </si>
  <si>
    <t>1ms1NuJdZOHABl8zQTvHb0</t>
  </si>
  <si>
    <t>1ms1NuJdZOHABl8zQTvHb0NO</t>
  </si>
  <si>
    <t>FV-GFS 32.10.01</t>
  </si>
  <si>
    <t>Access to health checks is available to workers with exposure to applicable plant protection products (PPPs) according to the risk assessment or exposure and toxicity of products.</t>
  </si>
  <si>
    <t>The producer shall provide workers who come into contact with PPPs the option of receiving health checks annually or according to the workers’ health and safety risk assessment. The health checks shall honor the privacy of personal information. The risk assessment shall identify the specific chemical exposure that would warrant the health check. Where health checks exist through government farm worker programs or other systems, these may be used as justification in the risk assessment that health care for high-exposure workers is readily available. Workers shall be informed of how to access these health services.</t>
  </si>
  <si>
    <t>7kuMRXkFdkVvKiAjgVItGk</t>
  </si>
  <si>
    <t>7kuMRXkFdkVvKiAjgVItGkNO</t>
  </si>
  <si>
    <t>FV-GFS 32.10.02</t>
  </si>
  <si>
    <t>Plant protection products (PPPs) are mixed and handled according to label requirements.</t>
  </si>
  <si>
    <t>Appropriate measuring equipment shall be adequate for mixing PPPs, and the correct handling and filling procedures shall be followed.</t>
  </si>
  <si>
    <t>7G3feqcNJrmgHttkJ7kotu</t>
  </si>
  <si>
    <t>7G3feqcNJrmgHttkJ7kotuNO</t>
  </si>
  <si>
    <t>FV-GFS 32.10.03</t>
  </si>
  <si>
    <t>An accident procedure is available near the plant protection product (PPP)/chemical storage.</t>
  </si>
  <si>
    <t>An accident procedure containing all appropriate information and emergency contact telephone numbers shall be present and display the basic steps of primary accident care. The procedure shall be accessible by all persons working near the PPP/chemical storage(s) and designated mixing area(s).</t>
  </si>
  <si>
    <t>48eSc6ufL32LYTn170VfMD</t>
  </si>
  <si>
    <t>48eSc6ufL32LYTn170VfMDNO</t>
  </si>
  <si>
    <t>FV-GFS 32.10.04</t>
  </si>
  <si>
    <t>Facilities are available to deal with operator contamination.</t>
  </si>
  <si>
    <t>All plant protection product (PPP)/chemical storage and filling/mixing areas present on the farm shall have eyewash amenities, a source of clean water near the work area, and a first aid kit containing the relevant first aid material.</t>
  </si>
  <si>
    <t>qcO5NtTmObhid6DnfpGp3</t>
  </si>
  <si>
    <t>qcO5NtTmObhid6DnfpGp3NO</t>
  </si>
  <si>
    <t>FV-GFS 32.10.05</t>
  </si>
  <si>
    <t>Plant protection products (PPPs) are transported between production sites in a safe and secure manner.</t>
  </si>
  <si>
    <t>The producer shall ensure that the PPPs are transported in a way that mitigates risk to the environment or the health of the worker(s) and shall follow best industry practices.</t>
  </si>
  <si>
    <t>2DVcFtrO0rIYVKA7tnvXTO</t>
  </si>
  <si>
    <t>2DVcFtrO0rIYVKA7tnvXTONO</t>
  </si>
  <si>
    <t>FV-GFS 32.11.01</t>
  </si>
  <si>
    <t>Invoices and/or procurement documentation of all plant protection products (PPPs) and postharvest treatments are kept.</t>
  </si>
  <si>
    <t>Efforts shall be made to avoid illegal and counterfeit PPPs.
Invoices, procurement documentation, or packing slips of all PPPs used and/or stored shall be retained.</t>
  </si>
  <si>
    <t>4WYx7HFMmvtmz47Y7M3HG3</t>
  </si>
  <si>
    <t>4WYx7HFMmvtmz47Y7M3HG3NO</t>
  </si>
  <si>
    <t>FV-GFS 33.01.01</t>
  </si>
  <si>
    <t>4jmMeYGPtKdXO8Ibg2kVnK</t>
  </si>
  <si>
    <t>4jmMeYGPtKdXO8Ibg2kVnKNO</t>
  </si>
  <si>
    <t>FV-GFS 33.01.02</t>
  </si>
  <si>
    <t>All product handling and storage facilities and equipment (walls, floors, conveyance lines, machinery, etc.) shall be cleaned and maintained with a defined frequency according to a documented cleaning and maintenance schedule. Maintenance shall not introduce food safety risks. Records of cleaning and maintenance shall be kept.</t>
  </si>
  <si>
    <t>22l3UtO73ZM5X3unimZhNH</t>
  </si>
  <si>
    <t>22l3UtO73ZM5X3unimZhNHNO</t>
  </si>
  <si>
    <t>FV-GFS 33.01.03</t>
  </si>
  <si>
    <t>Packaging materials are appropriate for their intended use and stored under conditions that protect the materials from contamination.</t>
  </si>
  <si>
    <t>Packaging materials (including reusable crates) shall be appropriate for their intended use and stored under conditions that protect the materials from contamination and deterioration. Packaging materials may be stored outside, providing risks of contamination have been addressed (e.g., packaging materials sealed in plastic covers).</t>
  </si>
  <si>
    <t>vTUZ6KQlrq7dspNUGk5KB</t>
  </si>
  <si>
    <t>vTUZ6KQlrq7dspNUGk5KBNO</t>
  </si>
  <si>
    <t>FV-GFS 33.01.04</t>
  </si>
  <si>
    <t>To avoid chemical contamination of products, cleaning equipment, agents, lubricants, etc. shall be kept in a designated secure area, away from products.
Documented evidence (specific label mention or technical data sheet) shall exist authorizing use for the food industry of all cleaning agents, lubricants, etc. that may come into contact with products. Chemicals shall be applied according to the product label instructions.</t>
  </si>
  <si>
    <t>1Uqyo2Vwo2oCQgKT32PB54</t>
  </si>
  <si>
    <t>1Uqyo2Vwo2oCQgKT32PB54NO</t>
  </si>
  <si>
    <t>FV-GFS 33.02.01</t>
  </si>
  <si>
    <t>Systems shall be in place to ensure that foreign materials, including insects, stones, debris, glass, and hard plastic, do not contaminate products.
Glass, hard plastic, and similar materials (light bulbs, fixtures, etc.) suspended above products or used for product handling shall be of a safety design or protected/shielded.</t>
  </si>
  <si>
    <t>HpwhZNE1Jujf4ntm70XUJ</t>
  </si>
  <si>
    <t>HpwhZNE1Jujf4ntm70XUJNO</t>
  </si>
  <si>
    <t>FV-GFS 33.02.02</t>
  </si>
  <si>
    <t>A procedure is in place for handling foreign material contamination.</t>
  </si>
  <si>
    <t>A documented procedure for handling foreign material contamination, including glass and hard plastic breakages (in greenhouses, product handling, preparation and storage areas, etc.) shall be in place.</t>
  </si>
  <si>
    <t>7IfmeAiwt7IyOyilrdfU56</t>
  </si>
  <si>
    <t>7IfmeAiwt7IyOyilrdfU56NO</t>
  </si>
  <si>
    <t>FV-GFS 33.03.01</t>
  </si>
  <si>
    <t>Temperature-, humidity- (where relevant), and atmosphere-controlled storage areas shall be monitored and maintained. Records of monitoring shall be kept.</t>
  </si>
  <si>
    <t>4e0hFYl6HltQu7DHCHbcoJ</t>
  </si>
  <si>
    <t>4e0hFYl6HltQu7DHCHbcoJNO</t>
  </si>
  <si>
    <t>FV-GFS 33.04.01</t>
  </si>
  <si>
    <t>U3pe4S0WIg9qB7vTtaWat</t>
  </si>
  <si>
    <t>U3pe4S0WIg9qB7vTtaWatNO</t>
  </si>
  <si>
    <t>FV-GFS 33.04.02</t>
  </si>
  <si>
    <t>Records are kept of pest control inspections and corrective actions taken.</t>
  </si>
  <si>
    <t>Monitoring shall take place and records of pest control inspections and follow-up action plan(s) shall be kept.</t>
  </si>
  <si>
    <t>6yPrLv8HOkMQl4FUElnt8s</t>
  </si>
  <si>
    <t>6yPrLv8HOkMQl4FUElnt8sNO</t>
  </si>
  <si>
    <t>FV-GFS 33.05.01</t>
  </si>
  <si>
    <t>Where final product packing is included in the scope of certification, product labeling shall be done according to applicable prevailing regulations in the country of intended sale and any customer specifications.
Packaging may be provided by the customer, indicating compliance with customer specifications.</t>
  </si>
  <si>
    <t>51KdjNCjOC8inVjuDumWQp</t>
  </si>
  <si>
    <t>51KdjNCjOC8inVjuDumWQpNO</t>
  </si>
  <si>
    <t>FV-GFS 33.06.01</t>
  </si>
  <si>
    <t>Where postharvest activities are included in an operation, there shall be a risk-based microbial environmental monitoring program in place for the product handling areas. The program shall allow for assessment of effectiveness of cleaning procedures in reducing food safety risks and identify sources of potential contamination (in water, on surfaces, etc.). The risk assessment shall determine the areas of possible contamination (e.g., high traffic or difficult-to-clean locations).
Controlled environment agriculture (CEA) with environmental monitoring programs shall show documentation for applicable production activities and not be limited to product handling.</t>
  </si>
  <si>
    <t>OWyjnNy5jO1pN3SxN3tRS</t>
  </si>
  <si>
    <t>OWyjnNy5jO1pN3SxN3tRSNO</t>
  </si>
  <si>
    <t>FV-GFS 33.07.01</t>
  </si>
  <si>
    <t>Air and compressed gases are monitored, stored, and handled so as to minimize food safety risks.</t>
  </si>
  <si>
    <t>Air and compressed gases used in product handling (e.g., for drying) and which could affect food safety shall be regularly monitored, appropriately stored, and handled so as to minimize the risk of product contamination. Based on a risk assessment, the degree of monitoring appropriate for compressed air that comes into contact with the product shall be defined. Risk mitigation activities may include monitoring of filters and do not necessarily require laboratory analysis of air samples.</t>
  </si>
  <si>
    <t>Yes = Full compliance with the requirements</t>
  </si>
  <si>
    <t>No = Requirements are not fulfilled at all or only partially complied with</t>
  </si>
  <si>
    <t>Organizational requirements for the residue monitoring system (RMS) operator</t>
  </si>
  <si>
    <t>1.1</t>
  </si>
  <si>
    <t>The residue monitoring system (RMS) operates independently of its participants (producers and suppliers).</t>
  </si>
  <si>
    <t>The RMS operator shall demonstrate that the RMS operates independently of the participants. An Option 2 producer group or a company with Chain of Custody (CoC) certification may operate their own RMS.
No “N/A.”</t>
  </si>
  <si>
    <t>1.2</t>
  </si>
  <si>
    <t>A register is maintained, identifying all participants and participant information.</t>
  </si>
  <si>
    <t>The residue monitoring system (RMS) operator shall record at least the following information: participant name, address, and identification code or GLOBALG.A.P. identification number (GLOBALG.A.P. Number (GGN) or Chain of Custody (CoC) Number), if available. 
No “N/A.”</t>
  </si>
  <si>
    <t>1.3</t>
  </si>
  <si>
    <t>The residue monitoring system (RMS) operator has a signed or confirmed agreement with each participant.</t>
  </si>
  <si>
    <t>The RMS operator and the participant shall have a mutual agreement on service conditions and product specifications (e.g., a signed or confirmed agreement). The conditions shall specify rights and duties regarding the usage of the RMS. If participation in an RMS is included in the general agreement with a producer group, then a separate RMS agreement is not required.
No “N/A.”</t>
  </si>
  <si>
    <t>1.4</t>
  </si>
  <si>
    <t>The residue monitoring system (RMS) registration defines which products originate from GLOBALG.A.P. certified production processes for each producer.</t>
  </si>
  <si>
    <t>Registration is participant- and product-specific according to the GLOBALG.A.P. product list and area or volume. For products with RMS registration, the Integrated Farm Assurance (IFA) v6 principles and criteria (P&amp;Cs) for residue analysis are considered compliant. For products not included in the RMS registration, the participant shall demonstrate compliance with the P&amp;Cs for residue analysis.
No “N/A.”</t>
  </si>
  <si>
    <t>Risk assessment</t>
  </si>
  <si>
    <t>2.1</t>
  </si>
  <si>
    <t>Information regarding maximum residue limits (MRLs) is available for the destination markets where the products will be traded.</t>
  </si>
  <si>
    <t>The residue monitoring system (RMS) operator shall have a list of current applicable MRLs for all market(s) in which the products of the participants are intended to be traded (domestic and/or international). MRLs for new markets shall be added to the list as soon as the destination is known. 
No “N/A.”</t>
  </si>
  <si>
    <t>2.2</t>
  </si>
  <si>
    <t>A risk assessment for all registered products has been completed and the maximum residue limits (MRLs) of the countries of production and destination are applied.</t>
  </si>
  <si>
    <t>The risk assessment shall cover all products registered with the residue monitoring system (RMS) operator.
No “N/A.”</t>
  </si>
  <si>
    <t>2.3</t>
  </si>
  <si>
    <t>The risk assessment reflects the production conditions of the participating producers or the origin of the products supplied by the participating supply chain actor.</t>
  </si>
  <si>
    <t>The risk assessment shall take all relevant factors into consideration (e.g., product, climate conditions, history, active ingredients, hectares of production, number of production sites, continuous harvest, country of production, plant protection product (PPP) registration restrictions, country of destination, maximum residue limit (MRL) test results, etc.). References to sources (data) as evidence of an adequate risk assessment are required. The most appropriate period for sampling and the sampling location shall be determined for each product.
No “N/A.”</t>
  </si>
  <si>
    <t>2.4</t>
  </si>
  <si>
    <t>Scope: production of fruit and vegetables, combinable crops, tea, and hops. Based on the risk assessment, a sampling frequency is determined to assess compliance with the maximum residue limits (MRLs).</t>
  </si>
  <si>
    <t>The residue monitoring system (RMS) operator’s risk assessment is used to determine the number of samples. The minimum number of samples is defined in the sheet Definitions, section “Criteria 2.4 and 2.7 – Minimum number of samples for the production of fruit and vegetables, combinable crops, tea, and hops.” The ranking and levels are based on ISO 2859-1:1999, “Sampling procedures for inspection by attributes,” table “General inspection levels, single sampling plans.” The sample sizes for the reduced level and the switching rules are adopted for the needs and practice of an RMS. An RMS operated under the regulations of a GLOBALG.A.P. benchmarked scheme may have a different sampling regime and monitoring system.</t>
  </si>
  <si>
    <t>2.5</t>
  </si>
  <si>
    <t xml:space="preserve">Scope: trade of fruit and vegetables, combinable crops, tea, and hops. Based on the risk assessment, a sampling frequency is determined, to assess compliance with the maximum residue limits (MRLs). </t>
  </si>
  <si>
    <t>The risk assessment of the residue monitoring system (RMS) operator is decisive in establishing the number of samples. The minimum number of samples is defined in the sheet Definitions, section “Criteria 2.5 and 2.7 – Minimum number of samples for traded fruit and vegetables, combinable crops, tea, and hops.” The ranking and levels are based on ISO 2859-1:1999, “Sampling Sampling procedures for inspection by attributes,” table “General inspection levels, single sampling plans.” The ranking, sample sizes, and switching rules are adopted for the needs and practice of an RMS. An RMS operated under the regulations of a GLOBALG.A.P. benchmarked scheme may have a different sampling regime and monitoring system.</t>
  </si>
  <si>
    <t>2.6</t>
  </si>
  <si>
    <t>The analysis methods for the maximum residue limit (MRL) testing are defined.</t>
  </si>
  <si>
    <t>The analysis method to be used by the laboratories shall be determined. The range of active ingredients to be analyzed by the laboratory shall be defined based on a product-/crop-specific risk assessment. The risk assessment shall take into consideration: 
• Plant protection products (PPPs) that may have been applied to the crop
• PPPs that were actually applied
• Any other contaminants (e.g., persistent environmental residues, drift, etc.)
No “N/A.”</t>
  </si>
  <si>
    <t>2.7</t>
  </si>
  <si>
    <t>An annual sampling plan, based on the annual risk assessment, is available. The maximum residue limit (MRL) test results from the previous year or season are considered when establishing the sample plan.</t>
  </si>
  <si>
    <t>The risk assessment shall be carried out annually and result in an annual sampling plan that includes the products (crops), number of samples, period of sampling, and type of analysis. The following rules apply when determining the level of sampling:
1. If a new product is added to the scope of the residue monitoring system (RMS), the standard level applies for the minimum number of samples in the first year.
2. If the number of MRL exceedances is higher than the maximum permitted to maintain the level of sampling, the next higher level of sampling applies in the next year or season. E.g., from standard to tightened level or from reduced to standard level. 
3. If the number of MRL exceedances is lower than the maximum permitted in two consecutive years, the next lower level of sampling applies in the next year or season. E.g., from tightened to standard level or from standard to reduced level.
4. If the number of MRL exceedances is higher than the maximum permitted at tightened level, 100% sampling of all production sites applies in the next year or season.
5. If the RMS operator takes more than the required minimum number of samples, the criterion for switching to a higher or lower level of sampling is based on the ranking of the actual number of samples.
6. If the RMS operator is able to demonstrate compliance with the standard level in the two years prior to the year of implementation of RMS v6, the reduced level applies. 
No “N/A.” (See also "Definitions")</t>
  </si>
  <si>
    <t>Sample taking</t>
  </si>
  <si>
    <t>3.1</t>
  </si>
  <si>
    <t>Sampling procedures are documented.</t>
  </si>
  <si>
    <t>3.2</t>
  </si>
  <si>
    <t>The sample takers are trained and independent.</t>
  </si>
  <si>
    <t>The sampling may be carried out by in-house sample takers or contracted third-party experts.The in-house sample taker shall not be involved in the production, distribution, purchase, or ownership of the sampled products.The sample taker selects the participant and collects samples at random in accordance with the sample plan (see 2.7) and the required sample volume, and takes care of the packing and shipment of the sample to the lab. Proof of training (internal/external) of the in-house sample taker is documented. 
No “N/A.”</t>
  </si>
  <si>
    <t>3.3</t>
  </si>
  <si>
    <t xml:space="preserve">Records of sampling are maintained. </t>
  </si>
  <si>
    <t>Samples shall be traceable to individual participants. Preferably, the sampling location shall also be recorded (e.g., lot number, field number, greenhouse number, etc.). A pool or mix of samples that contains sampled materials from more than one production site or supplier is not permitted. Appropriate, single use bags shall be used which shall be labeled correctly.
No “N/A.”</t>
  </si>
  <si>
    <t>3.4</t>
  </si>
  <si>
    <t xml:space="preserve">Scope: production of fruit and vegetables. Samples for maximum residue limit (MRL) testing are taken from products that are close to harvest or have been harvested. </t>
  </si>
  <si>
    <t>The RMS sampling procedure shall define that the samples are taken from products that are close to harvest or have been harvested. Residue samples that are taken at a point in time that is not close to harvest or postharvest, shall not be considered valid samples for MRL testing in the framework of a residue monitoring system (RMS), regardless of the result.</t>
  </si>
  <si>
    <t>Test results</t>
  </si>
  <si>
    <t>4.1</t>
  </si>
  <si>
    <t>The laboratory, used for the maximum residue limit (MRL) analysis, is accredited.</t>
  </si>
  <si>
    <t>The laboratory that carries out the MRL analysis shall be ISO/IEC 17025 accredited for the relevant testing methods (e.g., GCMS, LCMS, and single active ingredients test). The laboratories shall provide evidence of their participation in proficiency tests and applicable certifications (e.g., from the proficiency testing program provider FAPAS®).
No “N/A.”</t>
  </si>
  <si>
    <t>4.2</t>
  </si>
  <si>
    <t>The test results are assessed in accordance with the applicable legislation regarding maximum residue limits (MRLs).</t>
  </si>
  <si>
    <t>The test results shall be assessed in accordance with the applicable legislation (country of production and/or country of destination).
If a counter sample is analyzed, the result of the counter sample is decisive for the RMS. 
No “N/A.”</t>
  </si>
  <si>
    <t>4.3</t>
  </si>
  <si>
    <t>The residue monitoring system (RMS) operator has a procedure in place to communicate analysis results to the participant concerned.</t>
  </si>
  <si>
    <t>At least the maximum residue limit (MRL) test reports, with results showing that MRLs are not met, shall be reported to the participant concerned in writing. On request of the participant, all test reports shall be made available. 
No “N/A.”</t>
  </si>
  <si>
    <t>4.4</t>
  </si>
  <si>
    <t>The analysis results are traceable.</t>
  </si>
  <si>
    <t>Test results shall be traceable to the production site or the premises of the supply chain actor.
No “N/A.”</t>
  </si>
  <si>
    <t>Plan of action</t>
  </si>
  <si>
    <t>5.1</t>
  </si>
  <si>
    <t>The residue monitoring system (RMS) operator informs the participant if an unauthorized plant protection product (PPP) is detected in the sample for maximum residue limit (MRL) testing.</t>
  </si>
  <si>
    <t>The RMS operator has a procedure in place to inform the participant in case of MRL exceedances. 
The finding shall be taken into consideration in the risk assessment. See “Risk assessment.” 
No “N/A.”</t>
  </si>
  <si>
    <t>5.2</t>
  </si>
  <si>
    <t>The residue monitoring system (RMS) operator informs the participant and the certification body (CB) concerned in case of a maximum residue limit (MRL) exceedance.</t>
  </si>
  <si>
    <t>The RMS operator has a procedure in place to inform the participant and the CB in case of an MRL exceedance. This shall not lead to the automatic sanctioning of the participant; the CB shall evaluate each case individually. 
No “N/A.”</t>
  </si>
  <si>
    <t>5.3</t>
  </si>
  <si>
    <t>The residue monitoring system (RMS) operator keeps records of maximum residue limit (MRL) exceedances.</t>
  </si>
  <si>
    <t>The RMS operator has a procedure in place to record MRL exceedances.
No “N/A.”</t>
  </si>
  <si>
    <t>Records</t>
  </si>
  <si>
    <t>6.1</t>
  </si>
  <si>
    <t>Residue monitoring system (RMS) records are complete and kept for a minimum of two years.</t>
  </si>
  <si>
    <t>Records (e.g., test results or correspondence with the participant) shall be kept for a minimum of two years. 
Records shall include:
- System documentation including the risk assessments
- Annual updates of the risk assessments
- The annual sampling plan
- Analysis reports
- Records of follow-up actions
- Communication with participants
- Annual summary of the results
No “N/A.”</t>
  </si>
  <si>
    <t>6.2</t>
  </si>
  <si>
    <t>Residue monitoring system (RMS) records are available or made available during the participant’s certification body (CB) audit.</t>
  </si>
  <si>
    <t>If the participants do not keep RMS records on site, the RMS operator has a procedure in place to make records available on request.
No “N/A.”</t>
  </si>
  <si>
    <t>6.3</t>
  </si>
  <si>
    <t>Residue monitoring system (RMS) procedures and records are available during the certification body (CB) audit or made available during the CB farm audit.</t>
  </si>
  <si>
    <t>Producers are not required to keep the records on the farm but they shall be available during the CB audit (e.g., made available by the RMS operator on request).</t>
  </si>
  <si>
    <t>RELATION BETWEEN REDUCED, STANDARD, AND TIGHTENED SAMPLING LEVELS</t>
  </si>
  <si>
    <t>Criteria 2.4 and 2.7 – Minimum number of samples for the production of fruit and vegetables, combinable crops, tea, and hops</t>
  </si>
  <si>
    <t>Rules for the level of sampling</t>
  </si>
  <si>
    <t>1. If a new product is added to the scope of the RMS, the standard level applies for the required minimum number of samples in the first year.
2. If the number of MRL exceedances is higher than the maximum permitted to maintain the level of sampling, the next higher level of sampling applies in the next year or season. E.g., from standard to tightened level or from reduced to standard level.
3. If the number of MRL exceedances is lower than the maximum permitted in two consecutive years, the next lower level of sampling applies in the next year or season. E.g., from tightened to standard level or from standard to reduced level.
4. If the number of MRL exceedances is higher than the maximum permitted at tightened level, 100% sampling of all production sites applies in the next year or season.
5. If the RMS operator takes more than the required minimum number of samples, the criterion for switching to a higher or lower level of sampling is based on the actual number of samples, according to ranges in the table below.
6. If the RMS operator is able to demonstrate compliance with the standard level in the two years prior to the year of implementation of RMS v6, the reduced level applies.</t>
  </si>
  <si>
    <t>Number of production sites per product</t>
  </si>
  <si>
    <t>Minimum number of samples per product</t>
  </si>
  <si>
    <t>Reduced level</t>
  </si>
  <si>
    <t>Standard level</t>
  </si>
  <si>
    <t>Tightened level</t>
  </si>
  <si>
    <t>2–8</t>
  </si>
  <si>
    <t>2 (0, 1)*</t>
  </si>
  <si>
    <t>2 (0, 1)</t>
  </si>
  <si>
    <t>3 (0, 1)</t>
  </si>
  <si>
    <t>9–15</t>
  </si>
  <si>
    <t>5 (0, 1)</t>
  </si>
  <si>
    <t>16–25</t>
  </si>
  <si>
    <t>8 (0, 1)</t>
  </si>
  <si>
    <t>26–50</t>
  </si>
  <si>
    <t>13 (0, 1)</t>
  </si>
  <si>
    <t>51–90</t>
  </si>
  <si>
    <t>20 (0, 1)</t>
  </si>
  <si>
    <t>91–150</t>
  </si>
  <si>
    <t>32 (1, 2)</t>
  </si>
  <si>
    <t>151–280</t>
  </si>
  <si>
    <t>50 (1, 2)</t>
  </si>
  <si>
    <t>281–500</t>
  </si>
  <si>
    <t>80 (1, 2)</t>
  </si>
  <si>
    <t>501–1200</t>
  </si>
  <si>
    <t>80 (2, 3)</t>
  </si>
  <si>
    <t>125 (2, 3)</t>
  </si>
  <si>
    <t>1201–3200</t>
  </si>
  <si>
    <t>125 (3, 4)</t>
  </si>
  <si>
    <t>200 (3, 4)</t>
  </si>
  <si>
    <t>3201–10000</t>
  </si>
  <si>
    <t>200 (5, 6)</t>
  </si>
  <si>
    <t>315 (5, 6)</t>
  </si>
  <si>
    <t>10001–35000</t>
  </si>
  <si>
    <t>315 (7, 8)</t>
  </si>
  <si>
    <t>500 (8, 9)</t>
  </si>
  <si>
    <t>35001–150000</t>
  </si>
  <si>
    <t>500 (10, 11)</t>
  </si>
  <si>
    <t>800 (12, 13)</t>
  </si>
  <si>
    <t>150001–500000</t>
  </si>
  <si>
    <t>800 (14, 15)</t>
  </si>
  <si>
    <t>1250 (18, 19)</t>
  </si>
  <si>
    <t xml:space="preserve">*2 (0, 1):
The first number (2) refers to the minimum number of samples per year or season.
The second number (0) refers the maximum number of MRL exceedances permitted to maintain the same level of sampling in the next year or season.
The third number (1) refers to minimum number of MRL exceedances required for the next higher level of sampling to apply in the next year or season. </t>
  </si>
  <si>
    <r>
      <rPr>
        <b/>
        <sz val="9"/>
        <rFont val="Arial"/>
        <family val="2"/>
      </rPr>
      <t xml:space="preserve">Example 1
</t>
    </r>
    <r>
      <rPr>
        <sz val="9"/>
        <rFont val="Arial"/>
        <family val="2"/>
      </rPr>
      <t xml:space="preserve">
Product: apples 
Number of production sites: 610 
(500 Option 1 individual producers and 40 Option 1 multisite producers with a total of 110 production sites)</t>
    </r>
  </si>
  <si>
    <t>Year 1: standard level
Number of samples: 80 (maximum of 2 MRL exceedances permitted; from 3 MRL exceedances the next higher level of sampling shall apply in the next year or season)
Actual result: 1 MRL exceedance</t>
  </si>
  <si>
    <t>Year 2: standard level
Number of samples: 80 (maximum of 2 MRL exceedances permitted; from 3 MRL exceedances the next higher level of sampling shall apply in the next year or season)
Actual result: 2 MRL exceedances</t>
  </si>
  <si>
    <t>Year 3: reduced level
Number of samples: 32 (maximum of 1 MRL exceedance permitted; from 2 MRL exceedances the next higher level of sampling shall apply in the next year or season)
Actual result: 1 MRL exceedance</t>
  </si>
  <si>
    <r>
      <rPr>
        <b/>
        <sz val="9"/>
        <rFont val="Arial"/>
        <family val="2"/>
      </rPr>
      <t>Example 2</t>
    </r>
    <r>
      <rPr>
        <sz val="9"/>
        <rFont val="Arial"/>
        <family val="2"/>
      </rPr>
      <t xml:space="preserve">
Product: tomatoes 
Number of production sites: 110 
(110 production sites of members of an Option 2 producer group)</t>
    </r>
  </si>
  <si>
    <t>Year 1: reduced level
Actual number of samples: 82 (maximum of 2 MRL exceedances permitted; from 3 MRL exceedances the next higher level of sampling shall apply in the next year or season)
The minimum number of samples is 8 but, e.g., for customer requirement reasons, the RMS operator takes 82 samples.
Actual result: 1 MRL exceedance</t>
  </si>
  <si>
    <t>Year 2: reduced level
Actual number of samples: 84 (maximum of 2 MRL exceedances permitted; from 3 MRL exceedances the next higher level of sampling shall apply in the next year or season)
The minimum number of samples is 8 but, e.g., for customer requirement reasons, the RMS operator takes 84 samples.  
Actual result: 4 MRL exceedances</t>
  </si>
  <si>
    <t>Year 3: standard level
Actual number of samples: 71 (maximum of 1 MRL exceedance permitted; from 2 MRL exceedances the next higher level of sampling shall apply in the next year or season)
The minimum number of samples is 20 but, e.g., for market reasons, the RMS operator takes 71 samples.
Actual result: 1 MRL exceedance</t>
  </si>
  <si>
    <r>
      <rPr>
        <b/>
        <sz val="9"/>
        <rFont val="Arial"/>
        <family val="2"/>
      </rPr>
      <t xml:space="preserve">Example 3
</t>
    </r>
    <r>
      <rPr>
        <sz val="9"/>
        <rFont val="Arial"/>
        <family val="2"/>
      </rPr>
      <t xml:space="preserve">
Product: coriander (cilantro) 
Number of production sites: 4 
(1 Option 1 multisite producer with 4 production sites)</t>
    </r>
  </si>
  <si>
    <t>Year 1: standard level
Number of samples: 2 (0 MRL exceedances permitted; from 1 MRL exceedance the next higher level of sampling applies in the next year or season)
Actual result: 1 MRL exceedance</t>
  </si>
  <si>
    <t>Year 2: tightened level
Number of samples: 3 (0 MRL exceedances permitted; from 1 MRL exceedance the next higher level of sampling applies in the next year or season)
Actual result: 1 MRL exceedance</t>
  </si>
  <si>
    <t>Year 3: 100% sampling
Number of samples: 4</t>
  </si>
  <si>
    <t>Metric tons of product (classified as high risk)**</t>
  </si>
  <si>
    <t>1–50</t>
  </si>
  <si>
    <t>1 (0, 1)*</t>
  </si>
  <si>
    <t>51–100</t>
  </si>
  <si>
    <t>101–1000</t>
  </si>
  <si>
    <t>1001–2500</t>
  </si>
  <si>
    <t>&gt; 2500</t>
  </si>
  <si>
    <t>Metric tons of product (not classified as high risk)</t>
  </si>
  <si>
    <t>1–100</t>
  </si>
  <si>
    <t>101–2500</t>
  </si>
  <si>
    <t>4 (0, 1)</t>
  </si>
  <si>
    <t>Criteria 2.5 and 2.7 – Minimum number of samples for traded fruit and vegetables, combinable crops, tea, and hops</t>
  </si>
  <si>
    <t>1. If a new product is added to the scope of the RMS, the standard level applies for the required minimum number of samples in the first year.
2. If the number of MRL exceedances is higher than the maximum permitted to maintain the level of sampling, the next higher level of sampling applies in the next year or season. E.g., from standard to tightened level or from reduced to standard level.
3. If the number of MRL exceedances is lower than the maximum permitted in two consecutive years, the next lower level of sampling applies in the next year or season. E.g., from tightened to standard level or from standard to reduced level.
4. If the number of MRL exceedances is higher than the maximum permitted tightened level, 100% sampling of all suppliers applies in the next year or season.
5. If the RMS operator takes more than the required minimum number of samples, the criterion for switching to a higher or lower level of sampling is based on the ranking of the actual number of samples.
6. If the RMS operator is able to demonstrate compliance to the standard level in the two years prior to the year of implementation of RMS v6, the reduced level applies.</t>
  </si>
  <si>
    <t>1 (0, 1) *</t>
  </si>
  <si>
    <t>*1 (0, 1):
The first number (1) refers to the minimum number of samples per year or season.
The second number (0) refers to the maximum number of MRL exceedances permitted to maintain the same level of sampling in the next year or season. 
The third number (1) refers to minimum number of MRL exceedances required for the next level of sampling to apply in the next year or season.
**High-risk products are marked *HR in the GLOBALG.A.P. product list.</t>
  </si>
  <si>
    <t>After certification has been achieved, the producer group may issue a declaration to its producer group members to indicate that they are indeed producer group members. Producer group members shall be listed in the certificate annex to receive this declaration. The declaration does not replace the certificate and shall not be used in trade or to make a claim of certification. For the minimum requirements for this declaration to be issued, see Annex I Declaration of Group Membership in GRs - Rules for QMS (optional).</t>
  </si>
  <si>
    <t>The competency requirements, training, and qualifications for key staff (those mentioned in section QMS 02.01 Structure, but also any other identified personnel) shall be defined and documented. These qualification requirements also apply to external consultants.</t>
  </si>
  <si>
    <t>New members/sites shall always be internally audited and approved prior to being entered in the QMS internal register  (see section QMS 01.02.01 Internal register - Multisite producers with QMS).</t>
  </si>
  <si>
    <t>The internal QMS auditor (or internal audit team; see section QMS 05.01 c)) shall review and make the decision on whether the member/site is compliant with the GLOBALG.A.P. requirements based on the internal farm audit reports presented.</t>
  </si>
  <si>
    <t>Residue monitoring system (RMS)</t>
  </si>
  <si>
    <r>
      <rPr>
        <b/>
        <sz val="9"/>
        <rFont val="Arial"/>
        <family val="2"/>
      </rPr>
      <t>CB and process rules for the verification of an RMS</t>
    </r>
    <r>
      <rPr>
        <sz val="9"/>
        <rFont val="Arial"/>
        <family val="2"/>
      </rPr>
      <t xml:space="preserve">
1. The CB shall have a valid GLOBALG.A.P. sublicence and certification agreement for IFA for the plants scope. The RMS P&amp;Cs are considered part of the IFA standard.
2. The CB shall have a service contract with an RMS operator for auditing the RMS. A service contract for auditing the RMS can be included in the certification agreement for a producer group (Option 2).
3. CB QMS and CB farm auditors who are qualified for the plants scope may conduct an RMS audit without additional training.
4. Non-compliant P&amp;Cs shall be closed within 28 days of the final day of the CB audit.
5. The requirement for a positive verification of an RMS is 100% compliance with the RMS P&amp;Cs. All P&amp;Cs have the level “Major Must.”
5. The CB shall complete the summary of the RMS audit and justify the final compliance level (compliant/non-compliant).
6. The GLOBALG.A.P. Secretariat does not require additional registration for CBs offering RMS audits. RMS audits are included in the plants scope. No additional fees apply.
7. The Certification Integrity Program (CIPRO) may include RMS audits.</t>
    </r>
  </si>
  <si>
    <r>
      <rPr>
        <b/>
        <sz val="9"/>
        <rFont val="Arial"/>
        <family val="2"/>
      </rPr>
      <t>Rules for the RMS operator and data access</t>
    </r>
    <r>
      <rPr>
        <sz val="9"/>
        <rFont val="Arial"/>
        <family val="2"/>
      </rPr>
      <t xml:space="preserve">
1. The RMS operator is a legal entity, identifiable by a tax or VAT number.
2. The RMS operator shall have a service contract with a CB for auditing the RMS.
3. The CB audit shall be repeated annually.
4. The RMS audit report is shared with the GLOBALG.A.P. Secretariat.
5. The compliance level of an RMS operator is published in GLOBALG.A.P. Validation Service.
6. The data access rules of IFA v6 Smart and IFA v6 GFS apply.</t>
    </r>
  </si>
  <si>
    <t>Definitions for RMS</t>
  </si>
  <si>
    <t>Relation between reduced, standard, and tightened sampling levels</t>
  </si>
  <si>
    <r>
      <rPr>
        <b/>
        <sz val="9"/>
        <rFont val="Arial"/>
        <family val="2"/>
      </rPr>
      <t>Production site</t>
    </r>
    <r>
      <rPr>
        <sz val="9"/>
        <rFont val="Arial"/>
        <family val="2"/>
      </rPr>
      <t xml:space="preserve">
A production area (e.g., fields, plots, ponds, ranches, etc.) that is owned or rented and ultimately managed by one legal entity, and where the same input factors (e.g., water supply, workers, equipment, stores) are used. One site may contain several nontouching areas (areas that do not share a common border; noncontiguous) and produce more than one product. All production sites where the product(s) originating from production processes that are included in the GLOBALG.A.P. certification scope are produced, shall be identified and registered.</t>
    </r>
  </si>
  <si>
    <r>
      <rPr>
        <b/>
        <sz val="9"/>
        <rFont val="Arial"/>
        <family val="2"/>
      </rPr>
      <t>First-, second-, and third-party sampling</t>
    </r>
    <r>
      <rPr>
        <sz val="9"/>
        <rFont val="Arial"/>
        <family val="2"/>
      </rPr>
      <t xml:space="preserve">
1. First-party sampling: When individual producers (Option 1) or producer group members (Option 2) take the product sample from their own production. For IFA v6 Smart FV and IFA v6 GFS FV certification, first-party sampling (self-sampling) is acceptable (see standard, residue analysis). With residue monitoring systems (RMS), second-party or third-party sampling applies. 
2. Second-party sampling: When the RMS operator takes the product sample and the RMS operator is part of an organization that is involved in the production, distribution, purchase, or ownership of the sampled products (e.g., an Option 2 organization operates an RMS for its members, or a trader operates an RMS for its suppliers).
3. Third-party sampling: When the RMS operator takes the product sample and the RMS operator is not involved in production, distribution, purchase, or ownership of the sampled products (e.g., an independent service provider, an inspection body, a CB, or a laboratory). The RMS operator shall demonstrate that it does not have common ownership with the sampled producer, nor common ownership appointees on the boards (or equivalent) of the organizations, is not directly reporting to the same higher level of management, and does not have contractual arrangements, informal understandings, or other means that may allow them to influence the outcome of the sampling.
Note 1: If the RMS operator, being part of an organization that is involved in the production, distribution, purchase, or ownership of the sampled products has outsourced the sample taking and lab delivery to an independent third party, the sampling is classified as third-party sampling.
Note 2: If the first buyer or handler (not being the individual producer or producer group) is a company with CoC certification, the RMS operator may sample the products of producers at the facilities of the company with CoC certification. The first buyer or handler may operate their own RMS.
Note 3: If an RMS uses different combinations of sampling, it shall be classified according to the lower level (e.g., if an RMS is using partly second- and partly third-party sampling, it shall be classified as a second-party sampling RMS).</t>
    </r>
  </si>
  <si>
    <t>If yes, list products.</t>
  </si>
  <si>
    <t>ENGLISH VERSION 6.0_OCT22
VALID FROM: 1 NOVEMBER  2022
OBLIGATORY FROM: 1 JANUARY 2024*</t>
  </si>
  <si>
    <r>
      <rPr>
        <b/>
        <sz val="9"/>
        <rFont val="Arial"/>
        <family val="2"/>
      </rPr>
      <t>Using your checklist:</t>
    </r>
    <r>
      <rPr>
        <sz val="9"/>
        <rFont val="Arial"/>
        <family val="2"/>
      </rPr>
      <t xml:space="preserve">
• Your checklist can be found on the “QMS” tab. The "general information" tab must also be completed. 
• If you have one or more central product handling units (PHUs) then the checklist in the "PHU" tab must be completed. If you operate a residue monitoring system (RMS) then the checklist in the "RMS" tab must be completed.
• All principles and criteria must be audited and are applicable by default unless otherwise stated.
• Mark each checklist principle with an x in the column that reflects the compliance status (Yes, No, or N/A). 
• Principles and criteria shall be justified (commented) as outlined below.</t>
    </r>
  </si>
  <si>
    <r>
      <rPr>
        <b/>
        <sz val="9"/>
        <rFont val="Arial"/>
        <family val="2"/>
      </rPr>
      <t>Rules for the RMS</t>
    </r>
    <r>
      <rPr>
        <sz val="9"/>
        <rFont val="Arial"/>
        <family val="2"/>
      </rPr>
      <t xml:space="preserve">
In the framework of the IFA v6 Smart and IFA v6 GFS principles and criteria (P&amp;Cs) for the plants scope, the producer has the option to participate in a residue monitoring system (RMS) audited by a certification body (CB). The P&amp;Cs referring to residue analysis are fulfilled by participating in an audited RMS. RMS participation is available for all IFA v6 certification options:
- Option 1 individual certification: single site producer or multisite producer without or with a quality management system (QMS)
- Option 2 group certification
Note: An Option 2 producer group may operate an RMS for its members.
In the framework of GLOBALG.A.P. Chain of Custody (CoC) certification for the plants scope, the supply chain actor (e.g., trader) has the option to participate in an RMS audited by a CB or to operate their own RMS. An RMS in the framework of CoC certification means the additional monitoring of maximum residue limits (MRLs) and does not replace the requirement for producers to demonstrate compliance with the P&amp;Cs referring to residue analysis in the framework of IFA certification. Operating an RMS or participating in an RMS is not a requirement for CoC certification.</t>
    </r>
  </si>
  <si>
    <t>Total number of producer group members/production sites certified as per latest GLOBALG.A.P. certificate:</t>
  </si>
  <si>
    <t>Are there central product handling units (PHUs)?</t>
  </si>
  <si>
    <t>If yes, list products or producer group members/production sites.</t>
  </si>
  <si>
    <t>If yes, list products and producer group members.</t>
  </si>
  <si>
    <t>Does the certificate holder (Option 2 producer group/multisite producer with QMS) buy products from nonmembers (other producers or traders) with noncertified production processes?</t>
  </si>
  <si>
    <t>Does the producer group operate its own RMS for its members?</t>
  </si>
  <si>
    <t>If yes, how many producer group members are participating in the RMS?</t>
  </si>
  <si>
    <t>RESIDUE MONITORING SYSTEM (RMS) CHECKLIST</t>
  </si>
  <si>
    <t>(Applicable if the producer group operates an RMS for its members)</t>
  </si>
  <si>
    <t>Sampling procedures shall follow the instructions of EU Directive 2002/63 (https://eur-lex.europa.eu/legal-content/EN/ALL/?uri=celex%3A32002L0063) or other applicable local regulations. Where these do not exist, ISO 7002 (https://www.iso.org/standard/13569.html) (“Agricultural Products”), ISO 874 (https://www.iso.org/standard/5259.html) (“Fresh Fruit and Vegetables”), or Codex Alimentarius CAC/GL 33-1999 (https://www.fao.org/fao-who-codexalimentarius/thematic-areas/pesticides/en/) shall be followed.
No “N/A.”</t>
  </si>
  <si>
    <r>
      <rPr>
        <b/>
        <sz val="9"/>
        <rFont val="Arial"/>
        <family val="2"/>
      </rPr>
      <t xml:space="preserve">Additional information for product handling units
Aquaculture: </t>
    </r>
    <r>
      <rPr>
        <sz val="9"/>
        <rFont val="Arial"/>
        <family val="2"/>
      </rPr>
      <t xml:space="preserve">Where a producer group or multisite producer has central product handling units (one or more), each unit shall be audited while in operation (in aquaculture, there is no sampling of product handling units (PHUs)).
NOTE: For aquaculture, postharvest operations shall be audited individually to section AQ 28 using the Integrated Farm Assurance (IFA) checklist for aquaculture.
</t>
    </r>
    <r>
      <rPr>
        <b/>
        <sz val="9"/>
        <rFont val="Arial"/>
        <family val="2"/>
      </rPr>
      <t xml:space="preserve">
Fruit and vegetables: </t>
    </r>
    <r>
      <rPr>
        <sz val="9"/>
        <rFont val="Arial"/>
        <family val="2"/>
      </rPr>
      <t xml:space="preserve">During the internal QMS audit, every product handling unit shall be audited.
For auditing central PHU(s), the PH section in this checklist shall be used. A calculation shall be done to evaluate the required compliance of 95% of Minor Must P&amp;Cs.
Where the product handling takes place on the production sites of each producer group member, the IFA checklist for fruit and vegetables shall be used.
For IFA v6 GFS, high-risk PHUs, producer group members, or production sites in the plants scope cannot be sampled and shall always be audited annually (while PHUs are in operation). 
</t>
    </r>
  </si>
  <si>
    <t>If the certificate holder or a producer group member is facing a complaint regarding food safety (i.e., potentially involved in a foodborne outbreak), workers’ well-being, environmental protection, or animal welfare, or is involved in a court trial or has been found by a court of law to have infringed a national or international law, and these actions can endanger the reputation and credibility of FoodPLUS GmbH and/or the GLOBALG.A.P. standard, the certificate holder shall inform the CB within 24 hours.</t>
  </si>
  <si>
    <t>For plants scope: plant protection, fertilizer, and integrated pest management training, either as part of formal qualifications or through the successful completion of formal training; all formal trainings by specialists on these topics
For aquaculture scope: basic veterinary medicine, including animal health and welfare issues</t>
  </si>
  <si>
    <t>FV 30.03 Efficient water use on the farm</t>
  </si>
  <si>
    <t>Producer group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</si>
</sst>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8"/>
      <name val="Calibri"/>
      <family val="2"/>
      <scheme val="minor"/>
    </font>
    <font>
      <sz val="11"/>
      <color theme="1"/>
      <name val="Calibri"/>
      <family val="2"/>
      <scheme val="minor"/>
    </font>
    <font>
      <sz val="70"/>
      <color rgb="FF00A513"/>
      <name val="Arial Black"/>
      <family val="2"/>
    </font>
    <font>
      <b/>
      <sz val="22"/>
      <color theme="1" tint="0.249977111117893"/>
      <name val="Arial"/>
      <family val="2"/>
    </font>
    <font>
      <b/>
      <sz val="14"/>
      <color theme="1" tint="0.249977111117893"/>
      <name val="Arial"/>
      <family val="2"/>
    </font>
    <font>
      <sz val="10"/>
      <color theme="1"/>
      <name val="Calibri"/>
      <family val="2"/>
      <scheme val="minor"/>
    </font>
    <font>
      <sz val="14"/>
      <color theme="1" tint="0.249977111117893"/>
      <name val="Arial"/>
      <family val="2"/>
    </font>
    <font>
      <b/>
      <u/>
      <sz val="11"/>
      <color indexed="8"/>
      <name val="Arial"/>
      <family val="2"/>
    </font>
    <font>
      <sz val="9"/>
      <color indexed="8"/>
      <name val="Arial"/>
      <family val="2"/>
    </font>
    <font>
      <sz val="8"/>
      <color theme="1"/>
      <name val="Arial"/>
      <family val="2"/>
    </font>
    <font>
      <b/>
      <sz val="8"/>
      <name val="Arial"/>
      <family val="2"/>
    </font>
    <font>
      <b/>
      <sz val="8"/>
      <color theme="1"/>
      <name val="Arial"/>
      <family val="2"/>
    </font>
    <font>
      <b/>
      <i/>
      <sz val="8"/>
      <name val="Arial"/>
      <family val="2"/>
    </font>
    <font>
      <sz val="10"/>
      <name val="Arial"/>
      <family val="2"/>
    </font>
    <font>
      <b/>
      <sz val="9"/>
      <name val="Arial"/>
      <family val="2"/>
    </font>
    <font>
      <sz val="9"/>
      <name val="Arial"/>
      <family val="2"/>
    </font>
    <font>
      <sz val="9"/>
      <name val="Century Gothic"/>
      <family val="2"/>
    </font>
    <font>
      <b/>
      <sz val="9"/>
      <name val="Century Gothic"/>
      <family val="2"/>
    </font>
    <font>
      <sz val="12"/>
      <color indexed="8"/>
      <name val="Calibri"/>
      <family val="2"/>
    </font>
    <font>
      <sz val="12"/>
      <name val="宋体"/>
      <charset val="134"/>
    </font>
    <font>
      <i/>
      <sz val="9"/>
      <name val="Arial"/>
      <family val="2"/>
    </font>
    <font>
      <i/>
      <sz val="9"/>
      <name val="Century Gothic"/>
      <family val="2"/>
    </font>
    <font>
      <b/>
      <sz val="9"/>
      <color rgb="FF000000"/>
      <name val="Arial"/>
      <family val="2"/>
    </font>
    <font>
      <sz val="9"/>
      <color theme="1"/>
      <name val="Calibri"/>
      <family val="2"/>
      <scheme val="minor"/>
    </font>
    <font>
      <sz val="9"/>
      <color theme="1"/>
      <name val="Arial"/>
      <family val="2"/>
    </font>
    <font>
      <b/>
      <sz val="9"/>
      <color theme="1"/>
      <name val="Arial"/>
      <family val="2"/>
    </font>
    <font>
      <sz val="9"/>
      <color rgb="FFFF0000"/>
      <name val="Arial"/>
      <family val="2"/>
    </font>
    <font>
      <sz val="9"/>
      <color theme="1" tint="0.249977111117893"/>
      <name val="Arial"/>
      <family val="2"/>
    </font>
    <font>
      <b/>
      <sz val="10"/>
      <name val="Arial"/>
      <family val="2"/>
    </font>
    <font>
      <b/>
      <sz val="11"/>
      <name val="Arial"/>
      <family val="2"/>
    </font>
    <font>
      <b/>
      <sz val="9"/>
      <color rgb="FFFF0000"/>
      <name val="Arial"/>
      <family val="2"/>
    </font>
    <font>
      <b/>
      <sz val="10"/>
      <color rgb="FFFF0000"/>
      <name val="Arial"/>
      <family val="2"/>
    </font>
    <font>
      <sz val="8"/>
      <name val="Arial"/>
      <family val="2"/>
    </font>
    <font>
      <sz val="9"/>
      <name val="Calibri"/>
      <family val="2"/>
      <scheme val="minor"/>
    </font>
    <font>
      <sz val="7.5"/>
      <color theme="1"/>
      <name val="Arial"/>
      <family val="2"/>
    </font>
  </fonts>
  <fills count="7">
    <fill>
      <patternFill patternType="none"/>
    </fill>
    <fill>
      <patternFill patternType="gray125"/>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26">
    <border>
      <left/>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indexed="64"/>
      </left>
      <right style="thin">
        <color indexed="64"/>
      </right>
      <top/>
      <bottom/>
      <diagonal/>
    </border>
    <border>
      <left style="medium">
        <color indexed="64"/>
      </left>
      <right/>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n">
        <color auto="1"/>
      </left>
      <right/>
      <top style="thin">
        <color auto="1"/>
      </top>
      <bottom style="thin">
        <color auto="1"/>
      </bottom>
      <diagonal/>
    </border>
    <border diagonalUp="1" diagonalDown="1">
      <left style="thin">
        <color auto="1"/>
      </left>
      <right style="thin">
        <color auto="1"/>
      </right>
      <top style="thin">
        <color auto="1"/>
      </top>
      <bottom style="thin">
        <color auto="1"/>
      </bottom>
      <diagonal style="thin">
        <color theme="1" tint="0.499984740745262"/>
      </diagonal>
    </border>
    <border>
      <left/>
      <right/>
      <top style="thin">
        <color indexed="64"/>
      </top>
      <bottom/>
      <diagonal/>
    </border>
    <border>
      <left/>
      <right/>
      <top style="thin">
        <color auto="1"/>
      </top>
      <bottom style="thin">
        <color auto="1"/>
      </bottom>
      <diagonal/>
    </border>
    <border>
      <left style="thin">
        <color theme="0"/>
      </left>
      <right/>
      <top style="thin">
        <color theme="0"/>
      </top>
      <bottom style="thin">
        <color theme="0"/>
      </bottom>
      <diagonal/>
    </border>
  </borders>
  <cellStyleXfs count="5">
    <xf numFmtId="0" fontId="0" fillId="0" borderId="0"/>
    <xf numFmtId="0" fontId="2" fillId="0" borderId="0"/>
    <xf numFmtId="0" fontId="14" fillId="0" borderId="0"/>
    <xf numFmtId="0" fontId="19" fillId="0" borderId="0"/>
    <xf numFmtId="0" fontId="20" fillId="0" borderId="0"/>
  </cellStyleXfs>
  <cellXfs count="145">
    <xf numFmtId="0" fontId="0" fillId="0" borderId="0" xfId="0"/>
    <xf numFmtId="0" fontId="2" fillId="0" borderId="0" xfId="1"/>
    <xf numFmtId="0" fontId="3" fillId="0" borderId="0" xfId="1" applyFont="1" applyAlignment="1">
      <alignment horizontal="center" vertical="top"/>
    </xf>
    <xf numFmtId="0" fontId="5" fillId="0" borderId="0" xfId="1" applyFont="1" applyAlignment="1">
      <alignment horizontal="left" wrapText="1"/>
    </xf>
    <xf numFmtId="0" fontId="6" fillId="0" borderId="0" xfId="1" applyFont="1" applyAlignment="1">
      <alignment horizontal="left"/>
    </xf>
    <xf numFmtId="0" fontId="7" fillId="0" borderId="0" xfId="1" applyFont="1" applyAlignment="1">
      <alignment horizontal="left" vertical="center" wrapText="1"/>
    </xf>
    <xf numFmtId="0" fontId="7" fillId="0" borderId="0" xfId="1" applyFont="1" applyAlignment="1">
      <alignment horizontal="center" vertical="center"/>
    </xf>
    <xf numFmtId="0" fontId="5" fillId="0" borderId="0" xfId="1" applyFont="1" applyAlignment="1">
      <alignment horizontal="center"/>
    </xf>
    <xf numFmtId="0" fontId="8" fillId="0" borderId="0" xfId="0" applyFont="1" applyAlignment="1">
      <alignment vertical="center"/>
    </xf>
    <xf numFmtId="0" fontId="9" fillId="0" borderId="0" xfId="0" applyFont="1" applyAlignment="1">
      <alignment horizontal="justify" vertical="center"/>
    </xf>
    <xf numFmtId="0" fontId="10" fillId="0" borderId="0" xfId="0" applyFont="1" applyAlignment="1">
      <alignment vertical="top" wrapText="1"/>
    </xf>
    <xf numFmtId="0" fontId="4" fillId="0" borderId="0" xfId="1" applyFont="1" applyAlignment="1">
      <alignment horizontal="left" wrapText="1"/>
    </xf>
    <xf numFmtId="0" fontId="12" fillId="0" borderId="3" xfId="0" applyFont="1" applyBorder="1" applyAlignment="1">
      <alignment vertical="top" wrapText="1"/>
    </xf>
    <xf numFmtId="0" fontId="12" fillId="0" borderId="4" xfId="0" applyFont="1" applyBorder="1" applyAlignment="1">
      <alignment vertical="top" wrapText="1"/>
    </xf>
    <xf numFmtId="0" fontId="12" fillId="0" borderId="0" xfId="0" applyFont="1" applyAlignment="1">
      <alignment vertical="top" wrapText="1"/>
    </xf>
    <xf numFmtId="0" fontId="15" fillId="0" borderId="0" xfId="2" applyFont="1" applyAlignment="1">
      <alignment vertical="center"/>
    </xf>
    <xf numFmtId="0" fontId="17" fillId="0" borderId="0" xfId="2" applyFont="1" applyAlignment="1">
      <alignment vertical="center"/>
    </xf>
    <xf numFmtId="0" fontId="15" fillId="0" borderId="0" xfId="2" applyFont="1" applyAlignment="1">
      <alignment vertical="center" wrapText="1"/>
    </xf>
    <xf numFmtId="0" fontId="0" fillId="2" borderId="1" xfId="0" applyFill="1" applyBorder="1"/>
    <xf numFmtId="0" fontId="10" fillId="0" borderId="2" xfId="0" applyFont="1" applyBorder="1" applyAlignment="1">
      <alignment vertical="top" wrapText="1"/>
    </xf>
    <xf numFmtId="0" fontId="10" fillId="0" borderId="5" xfId="0" applyFont="1" applyBorder="1" applyAlignment="1">
      <alignment horizontal="left" vertical="top" wrapText="1"/>
    </xf>
    <xf numFmtId="0" fontId="10" fillId="0" borderId="2" xfId="0" applyFont="1" applyBorder="1" applyAlignment="1">
      <alignment horizontal="left" vertical="top" wrapText="1"/>
    </xf>
    <xf numFmtId="0" fontId="11" fillId="3" borderId="2" xfId="0" applyFont="1" applyFill="1" applyBorder="1" applyAlignment="1">
      <alignment vertical="center" wrapText="1"/>
    </xf>
    <xf numFmtId="0" fontId="10" fillId="0" borderId="6" xfId="0" applyFont="1" applyBorder="1" applyAlignment="1">
      <alignment horizontal="left" vertical="top" wrapText="1"/>
    </xf>
    <xf numFmtId="0" fontId="0" fillId="2" borderId="7" xfId="0" applyFill="1" applyBorder="1"/>
    <xf numFmtId="0" fontId="0" fillId="0" borderId="0" xfId="0" applyAlignment="1">
      <alignment wrapText="1"/>
    </xf>
    <xf numFmtId="0" fontId="0" fillId="2" borderId="8" xfId="0" applyFill="1" applyBorder="1"/>
    <xf numFmtId="0" fontId="10" fillId="0" borderId="9" xfId="0" applyFont="1" applyBorder="1" applyAlignment="1">
      <alignment horizontal="left" vertical="top" wrapText="1"/>
    </xf>
    <xf numFmtId="0" fontId="10" fillId="0" borderId="6" xfId="0" applyFont="1" applyBorder="1" applyAlignment="1">
      <alignment vertical="top" wrapText="1"/>
    </xf>
    <xf numFmtId="0" fontId="10" fillId="0" borderId="10" xfId="0" applyFont="1" applyBorder="1" applyAlignment="1">
      <alignment horizontal="left" vertical="top" wrapText="1"/>
    </xf>
    <xf numFmtId="0" fontId="16" fillId="0" borderId="0" xfId="4" applyFont="1" applyAlignment="1">
      <alignment vertical="top" wrapText="1"/>
    </xf>
    <xf numFmtId="0" fontId="17" fillId="0" borderId="0" xfId="4" applyFont="1" applyAlignment="1">
      <alignment vertical="top" wrapText="1"/>
    </xf>
    <xf numFmtId="0" fontId="16" fillId="4" borderId="13" xfId="4" applyFont="1" applyFill="1" applyBorder="1" applyAlignment="1" applyProtection="1">
      <alignment vertical="top" wrapText="1"/>
      <protection locked="0"/>
    </xf>
    <xf numFmtId="0" fontId="16" fillId="0" borderId="0" xfId="4" applyFont="1" applyAlignment="1" applyProtection="1">
      <alignment vertical="top" wrapText="1"/>
      <protection locked="0"/>
    </xf>
    <xf numFmtId="0" fontId="16" fillId="4" borderId="14" xfId="4" applyFont="1" applyFill="1" applyBorder="1" applyAlignment="1" applyProtection="1">
      <alignment vertical="top" wrapText="1"/>
      <protection locked="0"/>
    </xf>
    <xf numFmtId="0" fontId="21" fillId="0" borderId="0" xfId="4" applyFont="1" applyAlignment="1">
      <alignment vertical="top" wrapText="1"/>
    </xf>
    <xf numFmtId="0" fontId="22" fillId="0" borderId="0" xfId="4" applyFont="1" applyAlignment="1">
      <alignment vertical="top" wrapText="1"/>
    </xf>
    <xf numFmtId="0" fontId="24" fillId="0" borderId="0" xfId="0" applyFont="1"/>
    <xf numFmtId="0" fontId="18" fillId="0" borderId="0" xfId="4" applyFont="1" applyAlignment="1">
      <alignment vertical="top" wrapText="1"/>
    </xf>
    <xf numFmtId="0" fontId="10" fillId="0" borderId="2" xfId="0" applyFont="1" applyBorder="1" applyAlignment="1" applyProtection="1">
      <alignment horizontal="left" vertical="top" wrapText="1"/>
      <protection locked="0"/>
    </xf>
    <xf numFmtId="0" fontId="10" fillId="0" borderId="0" xfId="0" applyFont="1" applyAlignment="1" applyProtection="1">
      <alignment vertical="top" wrapText="1"/>
      <protection locked="0"/>
    </xf>
    <xf numFmtId="0" fontId="26" fillId="0" borderId="2" xfId="0" applyFont="1" applyBorder="1" applyAlignment="1">
      <alignment vertical="center" wrapText="1"/>
    </xf>
    <xf numFmtId="0" fontId="25" fillId="0" borderId="4" xfId="0" applyFont="1" applyBorder="1" applyAlignment="1">
      <alignment vertical="center" wrapText="1"/>
    </xf>
    <xf numFmtId="0" fontId="25" fillId="0" borderId="6" xfId="0" applyFont="1" applyBorder="1" applyAlignment="1">
      <alignment vertical="center" wrapText="1"/>
    </xf>
    <xf numFmtId="0" fontId="25" fillId="0" borderId="2" xfId="0" applyFont="1" applyBorder="1" applyAlignment="1">
      <alignment vertical="center" wrapText="1"/>
    </xf>
    <xf numFmtId="0" fontId="28" fillId="0" borderId="0" xfId="1" applyFont="1" applyAlignment="1">
      <alignment horizontal="left" vertical="center"/>
    </xf>
    <xf numFmtId="0" fontId="16" fillId="0" borderId="0" xfId="4" applyFont="1" applyAlignment="1">
      <alignment horizontal="center" vertical="center" wrapText="1"/>
    </xf>
    <xf numFmtId="0" fontId="16" fillId="0" borderId="0" xfId="4" applyFont="1" applyAlignment="1">
      <alignment horizontal="left" vertical="top"/>
    </xf>
    <xf numFmtId="0" fontId="16" fillId="0" borderId="0" xfId="4" applyFont="1" applyAlignment="1">
      <alignment horizontal="center" vertical="top"/>
    </xf>
    <xf numFmtId="0" fontId="16" fillId="6" borderId="0" xfId="4" applyFont="1" applyFill="1" applyAlignment="1">
      <alignment horizontal="center" vertical="center" wrapText="1"/>
    </xf>
    <xf numFmtId="0" fontId="16" fillId="6" borderId="0" xfId="4" applyFont="1" applyFill="1" applyAlignment="1">
      <alignment horizontal="left" vertical="top" wrapText="1"/>
    </xf>
    <xf numFmtId="0" fontId="16" fillId="6" borderId="0" xfId="4" applyFont="1" applyFill="1"/>
    <xf numFmtId="0" fontId="16" fillId="6" borderId="2" xfId="4" applyFont="1" applyFill="1" applyBorder="1"/>
    <xf numFmtId="0" fontId="16" fillId="0" borderId="0" xfId="4" applyFont="1"/>
    <xf numFmtId="0" fontId="16" fillId="0" borderId="0" xfId="4" applyFont="1" applyAlignment="1" applyProtection="1">
      <alignment horizontal="left" vertical="top"/>
      <protection locked="0"/>
    </xf>
    <xf numFmtId="0" fontId="16" fillId="0" borderId="0" xfId="4" applyFont="1" applyProtection="1">
      <protection locked="0"/>
    </xf>
    <xf numFmtId="0" fontId="16" fillId="0" borderId="0" xfId="4" applyFont="1" applyAlignment="1" applyProtection="1">
      <alignment vertical="top"/>
      <protection locked="0"/>
    </xf>
    <xf numFmtId="0" fontId="25" fillId="0" borderId="16" xfId="0" applyFont="1" applyBorder="1" applyAlignment="1">
      <alignment vertical="center" wrapText="1"/>
    </xf>
    <xf numFmtId="0" fontId="12" fillId="0" borderId="2" xfId="0" applyFont="1" applyBorder="1" applyAlignment="1">
      <alignment vertical="top" wrapText="1"/>
    </xf>
    <xf numFmtId="0" fontId="10" fillId="0" borderId="2" xfId="0" applyFont="1" applyBorder="1" applyAlignment="1" applyProtection="1">
      <alignment vertical="top" wrapText="1"/>
      <protection locked="0"/>
    </xf>
    <xf numFmtId="0" fontId="16" fillId="0" borderId="0" xfId="0" applyFont="1" applyAlignment="1">
      <alignment horizontal="center" vertical="center" wrapText="1"/>
    </xf>
    <xf numFmtId="0" fontId="16" fillId="0" borderId="0" xfId="0" applyFont="1" applyAlignment="1">
      <alignment horizontal="left" vertical="top" wrapText="1"/>
    </xf>
    <xf numFmtId="0" fontId="27" fillId="0" borderId="0" xfId="0" applyFont="1" applyAlignment="1">
      <alignment horizontal="left" vertical="top" wrapText="1"/>
    </xf>
    <xf numFmtId="0" fontId="16" fillId="0" borderId="0" xfId="0" applyFont="1" applyAlignment="1">
      <alignment horizontal="left" vertical="top"/>
    </xf>
    <xf numFmtId="0" fontId="32" fillId="0" borderId="0" xfId="0" applyFont="1" applyAlignment="1">
      <alignment horizontal="left" vertical="center" wrapText="1"/>
    </xf>
    <xf numFmtId="0" fontId="27" fillId="0" borderId="0" xfId="0" applyFont="1" applyAlignment="1">
      <alignment wrapText="1"/>
    </xf>
    <xf numFmtId="0" fontId="11" fillId="3" borderId="2" xfId="4" applyFont="1" applyFill="1" applyBorder="1" applyAlignment="1">
      <alignment horizontal="left" vertical="center" wrapText="1"/>
    </xf>
    <xf numFmtId="0" fontId="11" fillId="3" borderId="2" xfId="4" applyFont="1" applyFill="1" applyBorder="1" applyAlignment="1">
      <alignment horizontal="center" vertical="center" wrapText="1"/>
    </xf>
    <xf numFmtId="0" fontId="11" fillId="3" borderId="2" xfId="4" applyFont="1" applyFill="1" applyBorder="1" applyAlignment="1">
      <alignment horizontal="center" vertical="center"/>
    </xf>
    <xf numFmtId="0" fontId="11" fillId="0" borderId="2" xfId="4" applyFont="1" applyBorder="1" applyAlignment="1">
      <alignment horizontal="left" vertical="center"/>
    </xf>
    <xf numFmtId="0" fontId="33" fillId="0" borderId="2" xfId="4" applyFont="1" applyBorder="1" applyAlignment="1">
      <alignment vertical="center" wrapText="1"/>
    </xf>
    <xf numFmtId="0" fontId="33" fillId="0" borderId="2" xfId="4" applyFont="1" applyBorder="1" applyAlignment="1" applyProtection="1">
      <alignment vertical="top"/>
      <protection locked="0"/>
    </xf>
    <xf numFmtId="0" fontId="33" fillId="0" borderId="2" xfId="4" applyFont="1" applyBorder="1" applyProtection="1">
      <protection locked="0"/>
    </xf>
    <xf numFmtId="0" fontId="33" fillId="0" borderId="2" xfId="4" applyFont="1" applyBorder="1" applyAlignment="1">
      <alignment horizontal="left" vertical="top"/>
    </xf>
    <xf numFmtId="0" fontId="33" fillId="0" borderId="2" xfId="4" applyFont="1" applyBorder="1" applyAlignment="1">
      <alignment vertical="top" wrapText="1"/>
    </xf>
    <xf numFmtId="0" fontId="33" fillId="0" borderId="2" xfId="4" applyFont="1" applyBorder="1" applyAlignment="1">
      <alignment horizontal="center" vertical="top" wrapText="1"/>
    </xf>
    <xf numFmtId="0" fontId="33" fillId="0" borderId="22" xfId="4" applyFont="1" applyBorder="1" applyAlignment="1">
      <alignment horizontal="center" vertical="center"/>
    </xf>
    <xf numFmtId="0" fontId="11" fillId="0" borderId="2" xfId="4" applyFont="1" applyBorder="1" applyAlignment="1">
      <alignment horizontal="center" vertical="center" wrapText="1"/>
    </xf>
    <xf numFmtId="0" fontId="33" fillId="0" borderId="2" xfId="4" applyFont="1" applyBorder="1" applyAlignment="1">
      <alignment vertical="top"/>
    </xf>
    <xf numFmtId="0" fontId="33" fillId="0" borderId="2" xfId="4" applyFont="1" applyBorder="1" applyAlignment="1" applyProtection="1">
      <alignment vertical="top" wrapText="1"/>
      <protection locked="0"/>
    </xf>
    <xf numFmtId="0" fontId="33" fillId="0" borderId="2" xfId="4" applyFont="1" applyBorder="1" applyAlignment="1">
      <alignment horizontal="left" vertical="top" wrapText="1"/>
    </xf>
    <xf numFmtId="0" fontId="11" fillId="0" borderId="2" xfId="4" applyFont="1" applyBorder="1" applyAlignment="1">
      <alignment horizontal="left" vertical="top"/>
    </xf>
    <xf numFmtId="0" fontId="33" fillId="0" borderId="2" xfId="4" applyFont="1" applyBorder="1" applyAlignment="1">
      <alignment horizontal="center" vertical="center" wrapText="1"/>
    </xf>
    <xf numFmtId="0" fontId="15" fillId="0" borderId="0" xfId="0" applyFont="1" applyAlignment="1">
      <alignment horizontal="left" vertical="top" wrapText="1"/>
    </xf>
    <xf numFmtId="0" fontId="16" fillId="0" borderId="0" xfId="0" applyFont="1" applyAlignment="1">
      <alignment wrapText="1"/>
    </xf>
    <xf numFmtId="0" fontId="15" fillId="0" borderId="0" xfId="4" applyFont="1" applyAlignment="1">
      <alignment horizontal="left" wrapText="1"/>
    </xf>
    <xf numFmtId="0" fontId="16" fillId="0" borderId="0" xfId="4" applyFont="1" applyAlignment="1">
      <alignment horizontal="left" wrapText="1"/>
    </xf>
    <xf numFmtId="0" fontId="16" fillId="0" borderId="0" xfId="4" applyFont="1" applyAlignment="1">
      <alignment wrapText="1"/>
    </xf>
    <xf numFmtId="0" fontId="15" fillId="0" borderId="2" xfId="4" applyFont="1" applyBorder="1" applyAlignment="1">
      <alignment horizontal="center" vertical="center" wrapText="1"/>
    </xf>
    <xf numFmtId="0" fontId="16" fillId="0" borderId="2" xfId="4" applyFont="1" applyBorder="1" applyAlignment="1">
      <alignment horizontal="center" vertical="top" wrapText="1"/>
    </xf>
    <xf numFmtId="0" fontId="16" fillId="0" borderId="2" xfId="4" applyFont="1" applyBorder="1" applyAlignment="1">
      <alignment horizontal="left" vertical="top" wrapText="1"/>
    </xf>
    <xf numFmtId="0" fontId="34" fillId="0" borderId="0" xfId="0" applyFont="1"/>
    <xf numFmtId="0" fontId="29" fillId="0" borderId="0" xfId="0" applyFont="1" applyAlignment="1">
      <alignment horizontal="left" vertical="center" wrapText="1"/>
    </xf>
    <xf numFmtId="0" fontId="15" fillId="0" borderId="0" xfId="4" applyFont="1" applyAlignment="1">
      <alignment horizontal="left" vertical="top" wrapText="1"/>
    </xf>
    <xf numFmtId="0" fontId="16" fillId="0" borderId="0" xfId="4" applyFont="1" applyAlignment="1">
      <alignment horizontal="left" vertical="top" wrapText="1"/>
    </xf>
    <xf numFmtId="0" fontId="16" fillId="0" borderId="2" xfId="4" applyFont="1" applyBorder="1" applyAlignment="1">
      <alignment horizontal="center" vertical="center" wrapText="1"/>
    </xf>
    <xf numFmtId="0" fontId="15" fillId="0" borderId="0" xfId="4" applyFont="1" applyAlignment="1">
      <alignment horizontal="left" vertical="center" wrapText="1"/>
    </xf>
    <xf numFmtId="0" fontId="15" fillId="5" borderId="0" xfId="4" applyFont="1" applyFill="1" applyAlignment="1">
      <alignment vertical="top" wrapText="1"/>
    </xf>
    <xf numFmtId="0" fontId="16" fillId="0" borderId="0" xfId="4" applyFont="1" applyAlignment="1">
      <alignment vertical="center" wrapText="1"/>
    </xf>
    <xf numFmtId="0" fontId="15" fillId="0" borderId="0" xfId="3" applyFont="1" applyAlignment="1">
      <alignment vertical="center"/>
    </xf>
    <xf numFmtId="0" fontId="17" fillId="0" borderId="0" xfId="3" applyFont="1" applyAlignment="1">
      <alignment vertical="center"/>
    </xf>
    <xf numFmtId="0" fontId="15" fillId="0" borderId="0" xfId="4" applyFont="1" applyAlignment="1">
      <alignment horizontal="left" vertical="top"/>
    </xf>
    <xf numFmtId="0" fontId="15" fillId="0" borderId="0" xfId="4" applyFont="1" applyAlignment="1">
      <alignment horizontal="center" vertical="top"/>
    </xf>
    <xf numFmtId="0" fontId="11" fillId="3" borderId="2" xfId="0" applyFont="1" applyFill="1" applyBorder="1" applyAlignment="1" applyProtection="1">
      <alignment vertical="center" wrapText="1"/>
      <protection locked="0"/>
    </xf>
    <xf numFmtId="0" fontId="35" fillId="0" borderId="2" xfId="0" applyFont="1" applyBorder="1" applyAlignment="1">
      <alignment horizontal="left" vertical="top" wrapText="1"/>
    </xf>
    <xf numFmtId="0" fontId="0" fillId="0" borderId="0" xfId="0" applyAlignment="1">
      <alignment horizontal="center"/>
    </xf>
    <xf numFmtId="0" fontId="23" fillId="0" borderId="0" xfId="0" applyFont="1" applyAlignment="1">
      <alignment vertical="top" wrapText="1"/>
    </xf>
    <xf numFmtId="0" fontId="16" fillId="0" borderId="0" xfId="0" applyFont="1" applyAlignment="1">
      <alignment vertical="top" wrapText="1"/>
    </xf>
    <xf numFmtId="0" fontId="25" fillId="0" borderId="6" xfId="0" applyFont="1" applyBorder="1" applyAlignment="1">
      <alignment vertical="center" wrapText="1"/>
    </xf>
    <xf numFmtId="0" fontId="25" fillId="0" borderId="4" xfId="0" applyFont="1" applyBorder="1" applyAlignment="1">
      <alignment vertical="center" wrapText="1"/>
    </xf>
    <xf numFmtId="0" fontId="25" fillId="0" borderId="17" xfId="0" applyFont="1" applyBorder="1" applyAlignment="1">
      <alignment vertical="center" wrapText="1"/>
    </xf>
    <xf numFmtId="0" fontId="32" fillId="0" borderId="0" xfId="0" applyFont="1" applyAlignment="1">
      <alignment horizontal="left" vertical="center" wrapText="1"/>
    </xf>
    <xf numFmtId="0" fontId="31" fillId="0" borderId="0" xfId="0" applyFont="1" applyAlignment="1">
      <alignment horizontal="left" vertical="center" wrapText="1"/>
    </xf>
    <xf numFmtId="0" fontId="15" fillId="0" borderId="0" xfId="0" applyFont="1" applyAlignment="1">
      <alignment horizontal="left" vertical="top" wrapText="1"/>
    </xf>
    <xf numFmtId="0" fontId="16" fillId="0" borderId="0" xfId="0" applyFont="1" applyAlignment="1">
      <alignment horizontal="left" vertical="top" wrapText="1"/>
    </xf>
    <xf numFmtId="0" fontId="16" fillId="0" borderId="0" xfId="4" applyFont="1" applyAlignment="1">
      <alignment horizontal="left" vertical="top" wrapText="1"/>
    </xf>
    <xf numFmtId="0" fontId="15" fillId="0" borderId="0" xfId="4" applyFont="1" applyAlignment="1">
      <alignment horizontal="left" vertical="center" wrapText="1"/>
    </xf>
    <xf numFmtId="0" fontId="15" fillId="0" borderId="0" xfId="4" applyFont="1" applyAlignment="1">
      <alignment horizontal="left" vertical="top" wrapText="1"/>
    </xf>
    <xf numFmtId="0" fontId="15" fillId="0" borderId="2" xfId="4" applyFont="1" applyBorder="1" applyAlignment="1">
      <alignment horizontal="left" vertical="center" wrapText="1"/>
    </xf>
    <xf numFmtId="0" fontId="16" fillId="0" borderId="2" xfId="4" applyFont="1" applyBorder="1" applyAlignment="1">
      <alignment horizontal="center" vertical="center" wrapText="1"/>
    </xf>
    <xf numFmtId="0" fontId="15" fillId="0" borderId="6" xfId="4" applyFont="1" applyBorder="1" applyAlignment="1">
      <alignment horizontal="left" vertical="center" wrapText="1"/>
    </xf>
    <xf numFmtId="0" fontId="15" fillId="0" borderId="4" xfId="4" applyFont="1" applyBorder="1" applyAlignment="1">
      <alignment horizontal="left" vertical="center" wrapText="1"/>
    </xf>
    <xf numFmtId="0" fontId="16" fillId="0" borderId="21" xfId="4" applyFont="1" applyBorder="1" applyAlignment="1">
      <alignment horizontal="center" vertical="center" wrapText="1"/>
    </xf>
    <xf numFmtId="0" fontId="16" fillId="0" borderId="24" xfId="4" applyFont="1" applyBorder="1" applyAlignment="1">
      <alignment horizontal="center" vertical="center" wrapText="1"/>
    </xf>
    <xf numFmtId="0" fontId="16" fillId="0" borderId="5" xfId="4" applyFont="1" applyBorder="1" applyAlignment="1">
      <alignment horizontal="center" vertical="center" wrapText="1"/>
    </xf>
    <xf numFmtId="0" fontId="16" fillId="0" borderId="23" xfId="4" applyFont="1" applyBorder="1" applyAlignment="1">
      <alignment horizontal="left" vertical="top" wrapText="1"/>
    </xf>
    <xf numFmtId="0" fontId="16" fillId="4" borderId="15" xfId="4" applyFont="1" applyFill="1" applyBorder="1" applyAlignment="1" applyProtection="1">
      <alignment horizontal="left" vertical="top" wrapText="1"/>
      <protection locked="0"/>
    </xf>
    <xf numFmtId="0" fontId="16" fillId="4" borderId="14" xfId="4" applyFont="1" applyFill="1" applyBorder="1" applyAlignment="1" applyProtection="1">
      <alignment horizontal="left" vertical="top" wrapText="1"/>
      <protection locked="0"/>
    </xf>
    <xf numFmtId="0" fontId="15" fillId="5" borderId="0" xfId="4" applyFont="1" applyFill="1" applyAlignment="1">
      <alignment vertical="top" wrapText="1"/>
    </xf>
    <xf numFmtId="0" fontId="16" fillId="4" borderId="25" xfId="4" applyFont="1" applyFill="1" applyBorder="1" applyAlignment="1" applyProtection="1">
      <alignment horizontal="left" vertical="top" wrapText="1"/>
      <protection locked="0"/>
    </xf>
    <xf numFmtId="0" fontId="16" fillId="4" borderId="12" xfId="4" applyFont="1" applyFill="1" applyBorder="1" applyAlignment="1" applyProtection="1">
      <alignment horizontal="left" vertical="top" wrapText="1"/>
      <protection locked="0"/>
    </xf>
    <xf numFmtId="0" fontId="16" fillId="4" borderId="11" xfId="4" applyFont="1" applyFill="1" applyBorder="1" applyAlignment="1" applyProtection="1">
      <alignment horizontal="left" vertical="top" wrapText="1"/>
      <protection locked="0"/>
    </xf>
    <xf numFmtId="0" fontId="16" fillId="0" borderId="0" xfId="4" applyFont="1" applyAlignment="1">
      <alignment vertical="center" wrapText="1"/>
    </xf>
    <xf numFmtId="0" fontId="15" fillId="4" borderId="18" xfId="2" applyFont="1" applyFill="1" applyBorder="1" applyAlignment="1" applyProtection="1">
      <alignment horizontal="left" vertical="center"/>
      <protection locked="0"/>
    </xf>
    <xf numFmtId="0" fontId="15" fillId="4" borderId="19" xfId="2" applyFont="1" applyFill="1" applyBorder="1" applyAlignment="1" applyProtection="1">
      <alignment horizontal="left" vertical="center"/>
      <protection locked="0"/>
    </xf>
    <xf numFmtId="0" fontId="15" fillId="4" borderId="20" xfId="2" applyFont="1" applyFill="1" applyBorder="1" applyAlignment="1" applyProtection="1">
      <alignment horizontal="left" vertical="center"/>
      <protection locked="0"/>
    </xf>
    <xf numFmtId="0" fontId="11" fillId="0" borderId="21" xfId="4" applyFont="1" applyBorder="1" applyAlignment="1">
      <alignment vertical="center" wrapText="1"/>
    </xf>
    <xf numFmtId="0" fontId="11" fillId="0" borderId="5" xfId="4" applyFont="1" applyBorder="1" applyAlignment="1">
      <alignment vertical="center" wrapText="1"/>
    </xf>
    <xf numFmtId="0" fontId="15" fillId="0" borderId="0" xfId="4" applyFont="1" applyAlignment="1">
      <alignment horizontal="left" vertical="top"/>
    </xf>
    <xf numFmtId="0" fontId="15" fillId="0" borderId="0" xfId="4" applyFont="1" applyAlignment="1">
      <alignment horizontal="center" vertical="top"/>
    </xf>
    <xf numFmtId="0" fontId="30" fillId="0" borderId="0" xfId="4" applyFont="1" applyAlignment="1">
      <alignment horizontal="left" vertical="center"/>
    </xf>
    <xf numFmtId="0" fontId="16" fillId="0" borderId="0" xfId="4" applyFont="1" applyAlignment="1">
      <alignment horizontal="left" vertical="center"/>
    </xf>
    <xf numFmtId="0" fontId="16" fillId="0" borderId="0" xfId="4" applyFont="1" applyAlignment="1">
      <alignment horizontal="center" vertical="center"/>
    </xf>
    <xf numFmtId="0" fontId="11" fillId="0" borderId="21" xfId="4" applyFont="1" applyBorder="1" applyAlignment="1">
      <alignment horizontal="left" vertical="center" wrapText="1"/>
    </xf>
    <xf numFmtId="0" fontId="11" fillId="0" borderId="5" xfId="4" applyFont="1" applyBorder="1" applyAlignment="1">
      <alignment horizontal="left" vertical="center" wrapText="1"/>
    </xf>
  </cellXfs>
  <cellStyles count="5">
    <cellStyle name="Normal" xfId="0" builtinId="0"/>
    <cellStyle name="Normal 2" xfId="2" xr:uid="{C3485E64-CE88-4B96-8208-978A74BE3F32}"/>
    <cellStyle name="Normal 3" xfId="3" xr:uid="{DAD9406A-68A2-4AA3-8572-2ABF27A4963C}"/>
    <cellStyle name="Normal 4" xfId="4" xr:uid="{D6F65B9C-1F57-43A9-91D2-D99F97D040C2}"/>
    <cellStyle name="Standard 2" xfId="1" xr:uid="{B87F995B-24D7-4906-BEFF-E6FBCBD3545A}"/>
  </cellStyles>
  <dxfs count="95">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alignment horizontal="left" vertical="top" textRotation="0" wrapText="1" indent="0" justifyLastLine="0" shrinkToFit="0" readingOrder="0"/>
    </dxf>
    <dxf>
      <border>
        <bottom style="thin">
          <color indexed="64"/>
        </bottom>
      </border>
    </dxf>
    <dxf>
      <font>
        <b/>
        <strike val="0"/>
        <outline val="0"/>
        <shadow val="0"/>
        <u val="none"/>
        <vertAlign val="baseline"/>
        <sz val="8"/>
        <color theme="1"/>
        <name val="Arial"/>
        <family val="2"/>
        <scheme val="none"/>
      </font>
      <alignmen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font>
      <fill>
        <patternFill>
          <bgColor theme="0" tint="-0.14996795556505021"/>
        </patternFill>
      </fill>
    </dxf>
    <dxf>
      <font>
        <b/>
        <i val="0"/>
      </font>
    </dxf>
    <dxf>
      <font>
        <b val="0"/>
        <i/>
      </font>
    </dxf>
    <dxf>
      <font>
        <strike val="0"/>
      </font>
      <fill>
        <patternFill>
          <bgColor theme="0" tint="-0.14996795556505021"/>
        </patternFill>
      </fill>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strike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alignment horizontal="left" vertical="top" textRotation="0" wrapText="1" indent="0" justifyLastLine="0" shrinkToFit="0" readingOrder="0"/>
    </dxf>
    <dxf>
      <border>
        <bottom style="thin">
          <color indexed="64"/>
        </bottom>
      </border>
    </dxf>
    <dxf>
      <font>
        <b/>
        <strike val="0"/>
        <outline val="0"/>
        <shadow val="0"/>
        <u val="none"/>
        <vertAlign val="baseline"/>
        <sz val="8"/>
        <color theme="1"/>
        <name val="Arial"/>
        <family val="2"/>
        <scheme val="none"/>
      </font>
      <alignment vertical="top" textRotation="0" wrapText="1" indent="0" justifyLastLine="0" shrinkToFit="0" readingOrder="0"/>
      <border diagonalUp="0" diagonalDown="0" outline="0">
        <left style="thin">
          <color indexed="64"/>
        </left>
        <right style="thin">
          <color indexed="64"/>
        </right>
        <top/>
        <bottom/>
      </border>
    </dxf>
    <dxf>
      <font>
        <strike val="0"/>
      </font>
      <fill>
        <patternFill>
          <bgColor theme="0" tint="-0.14996795556505021"/>
        </patternFill>
      </fill>
    </dxf>
    <dxf>
      <font>
        <b/>
        <i val="0"/>
      </font>
    </dxf>
    <dxf>
      <font>
        <b val="0"/>
        <i/>
      </font>
    </dxf>
    <dxf>
      <numFmt numFmtId="0" formatCode="General"/>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s>
  <tableStyles count="0" defaultTableStyle="TableStyleMedium2" defaultPivotStyle="PivotStyleMedium9"/>
  <colors>
    <mruColors>
      <color rgb="FF00A0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762000</xdr:rowOff>
    </xdr:from>
    <xdr:to>
      <xdr:col>0</xdr:col>
      <xdr:colOff>0</xdr:colOff>
      <xdr:row>2</xdr:row>
      <xdr:rowOff>216808</xdr:rowOff>
    </xdr:to>
    <xdr:pic>
      <xdr:nvPicPr>
        <xdr:cNvPr id="2" name="Grafik 5">
          <a:extLst>
            <a:ext uri="{FF2B5EF4-FFF2-40B4-BE49-F238E27FC236}">
              <a16:creationId xmlns:a16="http://schemas.microsoft.com/office/drawing/2014/main" id="{B286EF97-F2DF-4F47-AC10-602F570A93C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43000"/>
          <a:ext cx="3444875" cy="43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42863</xdr:colOff>
      <xdr:row>0</xdr:row>
      <xdr:rowOff>747713</xdr:rowOff>
    </xdr:from>
    <xdr:to>
      <xdr:col>0</xdr:col>
      <xdr:colOff>3485017</xdr:colOff>
      <xdr:row>1</xdr:row>
      <xdr:rowOff>64408</xdr:rowOff>
    </xdr:to>
    <xdr:pic>
      <xdr:nvPicPr>
        <xdr:cNvPr id="3" name="Grafik 5">
          <a:extLst>
            <a:ext uri="{FF2B5EF4-FFF2-40B4-BE49-F238E27FC236}">
              <a16:creationId xmlns:a16="http://schemas.microsoft.com/office/drawing/2014/main" id="{92E40C6A-F4E9-4766-8F74-6E62D046CAE8}"/>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3" y="1109663"/>
          <a:ext cx="3444875" cy="421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4A3C7A-B516-496C-AB14-13DFD3A2723D}" name="PIs" displayName="PIs" ref="A1:W171" totalsRowShown="0" headerRowDxfId="94" dataDxfId="93">
  <tableColumns count="23">
    <tableColumn id="1" xr3:uid="{044F80AF-13D6-43AB-A5B1-7C68AFF731FB}" name="GUID" dataDxfId="92"/>
    <tableColumn id="17" xr3:uid="{18AA75CE-354D-40EC-8920-6CB5FF46828F}" name="Column1" dataDxfId="91"/>
    <tableColumn id="2" xr3:uid="{032AB6E3-58C3-4C28-810E-11B0230C74A4}" name="Number" dataDxfId="90"/>
    <tableColumn id="3" xr3:uid="{3BEDC4F2-4D60-4F30-BA9F-5256E6C46012}" name="PGUID" dataDxfId="89"/>
    <tableColumn id="4" xr3:uid="{C458C529-1090-4A42-8287-B8C90CAF0DE6}" name="P" dataDxfId="88"/>
    <tableColumn id="5" xr3:uid="{70890F01-B018-4AF0-A586-A1EA8123A497}" name="CGUID" dataDxfId="87"/>
    <tableColumn id="6" xr3:uid="{7E0A4C5E-F331-49FA-A7C5-495D56B9B63C}" name="C" dataDxfId="86"/>
    <tableColumn id="7" xr3:uid="{12CB8529-E8DC-42E8-B394-018A3914F4BD}" name="L" dataDxfId="85"/>
    <tableColumn id="8" xr3:uid="{2ECC4D29-1A6C-4A6B-8EE9-0AED69B3D965}" name="LGUID" dataDxfId="84">
      <calculatedColumnFormula>INDEX(Level[Level],MATCH(PIs[[#This Row],[L]],Level[GUID],0),1)</calculatedColumnFormula>
    </tableColumn>
    <tableColumn id="9" xr3:uid="{5AB01D88-2273-4AB9-B72E-616FBC35468E}" name="MGUID" dataDxfId="83"/>
    <tableColumn id="10" xr3:uid="{CA1E3BB0-C3A8-4D32-AE73-CB6293C15C01}" name="M" dataDxfId="82"/>
    <tableColumn id="11" xr3:uid="{7DA1A90B-56BE-4C48-935D-69C11DDAAC0B}" name="JG" dataDxfId="81"/>
    <tableColumn id="12" xr3:uid="{E7B90937-1C27-4E1C-B645-1A7EBE5E84ED}" name="GG" dataDxfId="80"/>
    <tableColumn id="13" xr3:uid="{F9B3705B-9DF2-46AE-AF3D-B6C0F5432068}" name="SGUID" dataDxfId="79"/>
    <tableColumn id="14" xr3:uid="{34FE457F-8641-4B79-8C58-FEFA656005A7}" name="S" dataDxfId="78">
      <calculatedColumnFormula>INDEX(allsections[[S]:[Order]],MATCH(PIs[[#This Row],[SGUID]],allsections[SGUID],0),1)</calculatedColumnFormula>
    </tableColumn>
    <tableColumn id="18" xr3:uid="{0D51EE4F-0131-4DC7-B3A3-0B9059D4250F}" name="Sbody" dataDxfId="77">
      <calculatedColumnFormula>INDEX(allsections[[S]:[Order]],MATCH(PIs[[#This Row],[SGUID]],allsections[SGUID],0),2)</calculatedColumnFormula>
    </tableColumn>
    <tableColumn id="19" xr3:uid="{89ED2C2B-3939-45C5-A6E2-DA0AEA787F81}" name="Order" dataDxfId="76">
      <calculatedColumnFormula>INDEX(allsections[[S]:[Order]],MATCH(PIs[[#This Row],[SGUID]],allsections[SGUID],0),3)</calculatedColumnFormula>
    </tableColumn>
    <tableColumn id="15" xr3:uid="{712A3E4D-F5D7-4A6A-8BD1-BE1AECBA0B38}" name="SSGUID" dataDxfId="75"/>
    <tableColumn id="16" xr3:uid="{7C0E9491-7873-4873-BC23-156554227B84}" name="SS" dataDxfId="74">
      <calculatedColumnFormula>INDEX(allsections[[S]:[Order]],MATCH(PIs[[#This Row],[SSGUID]],allsections[SGUID],0),1)</calculatedColumnFormula>
    </tableColumn>
    <tableColumn id="20" xr3:uid="{2D6C963D-100D-49FC-A450-A9BBE4571266}" name="Ssbody" dataDxfId="73">
      <calculatedColumnFormula>INDEX(allsections[[S]:[Order]],MATCH(PIs[[#This Row],[SSGUID]],allsections[SGUID],0),2)</calculatedColumnFormula>
    </tableColumn>
    <tableColumn id="21" xr3:uid="{F9AE84F6-00C7-4EC9-8467-07E6258F51AA}" name="Column2" dataDxfId="72">
      <calculatedColumnFormula>INDEX(S2PQ_relational[],MATCH(PIs[[#This Row],[GUID]],S2PQ_relational[PIGUID],0),2)</calculatedColumnFormula>
    </tableColumn>
    <tableColumn id="22" xr3:uid="{28FF5430-6A66-4075-A5BC-614839005D6E}" name="NA Exempt" dataDxfId="71"/>
    <tableColumn id="23" xr3:uid="{CB5EC807-9B07-42CB-A81E-6F88D40415B6}" name="PHU" dataDxfId="70"/>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5F5EB47-9EA9-4D52-AC4B-6074BDEFCEE7}" name="Checklist4813" displayName="Checklist4813" ref="B1:Q163" totalsRowShown="0" headerRowDxfId="20" dataDxfId="18" headerRowBorderDxfId="19" tableBorderDxfId="17" totalsRowBorderDxfId="16">
  <autoFilter ref="B1:Q163" xr:uid="{FB2CC1B3-A9F0-4B65-B58E-1890340434C1}"/>
  <tableColumns count="16">
    <tableColumn id="1" xr3:uid="{3EFE8BA6-461E-43F6-87D9-709D69045AED}" name="SGUID" dataDxfId="15"/>
    <tableColumn id="10" xr3:uid="{AA6A54A3-F038-47BE-AD86-94EE02F2265D}" name="SSGUID" dataDxfId="14"/>
    <tableColumn id="3" xr3:uid="{56B7AC45-D969-4535-8BB7-5B313B21038B}" name="Column2" dataDxfId="13"/>
    <tableColumn id="2" xr3:uid="{2BFE206D-653A-4A06-8B20-7389AF4757E2}" name="PIGUID" dataDxfId="12"/>
    <tableColumn id="7" xr3:uid="{BF778816-F12E-4B65-8102-401AA7E5F6A9}" name="ifna" dataDxfId="11"/>
    <tableColumn id="20" xr3:uid="{CF819559-C9F3-4D89-8FDA-E4289A0375BA}" name="RelatedPQ" dataDxfId="10"/>
    <tableColumn id="6" xr3:uid="{DCCEF424-EB4D-4E2A-9453-4C1773C75B10}" name="PIGUID&amp;NO" dataDxfId="9"/>
    <tableColumn id="5" xr3:uid="{3FA47FBC-93AC-47ED-9ED6-0F18900A71AB}" name="NA Exempt" dataDxfId="8"/>
    <tableColumn id="16" xr3:uid="{F7833037-8080-4CCD-8624-AD6C85A40B0C}" name="Section" dataDxfId="7"/>
    <tableColumn id="4" xr3:uid="{938139E2-9204-41D1-BF01-E2607AB2B503}" name="Description/Principle" dataDxfId="6"/>
    <tableColumn id="8" xr3:uid="{FD5ED828-BECE-4BE3-9B3D-0364E6C19947}" name="Criteria" dataDxfId="5"/>
    <tableColumn id="11" xr3:uid="{8A5AB6D7-7BE0-4E07-B2D5-D1ED104D8A87}" name="Level" dataDxfId="4"/>
    <tableColumn id="12" xr3:uid="{8A684714-878C-4DB3-98A1-B2B0582ABD85}" name="Yes" dataDxfId="3"/>
    <tableColumn id="13" xr3:uid="{BCF71387-7ABC-4E05-A592-1F02C1C124ED}" name="No" dataDxfId="2"/>
    <tableColumn id="14" xr3:uid="{BA75AA76-6321-4E0A-875D-9274BE804F0A}" name="N/A" dataDxfId="1"/>
    <tableColumn id="19" xr3:uid="{E93B0EFE-2018-49C9-9088-3437F8491A6F}" name="Justification"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988041-255B-4029-849A-CAC9CB90C3BF}" name="allsections" displayName="allsections" ref="A2:D331" totalsRowShown="0">
  <autoFilter ref="A2:D331" xr:uid="{82988041-255B-4029-849A-CAC9CB90C3BF}"/>
  <tableColumns count="4">
    <tableColumn id="1" xr3:uid="{2691F18D-B6E4-41CC-A856-0538AA4E764F}" name="SGUID"/>
    <tableColumn id="2" xr3:uid="{B6715219-F851-4F6F-8620-AFA547BD1A1E}" name="S"/>
    <tableColumn id="3" xr3:uid="{0E789F4B-7C3F-4B05-A72C-583D2134D4F9}" name="Sbody"/>
    <tableColumn id="4" xr3:uid="{E89E3546-91DC-4649-BDF8-6AE5217B4513}" name="Order"/>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DF33FD5-38F1-4EC4-94A7-453759C029D5}" name="unique_sections" displayName="unique_sections" ref="F2:I26" totalsRowShown="0">
  <autoFilter ref="F2:I26" xr:uid="{9DF33FD5-38F1-4EC4-94A7-453759C029D5}"/>
  <sortState xmlns:xlrd2="http://schemas.microsoft.com/office/spreadsheetml/2017/richdata2" ref="F3:I14">
    <sortCondition ref="G3:G14"/>
    <sortCondition ref="I3:I14"/>
  </sortState>
  <tableColumns count="4">
    <tableColumn id="1" xr3:uid="{4C6C6EAC-E3B8-4983-B903-570950C4A390}" name="SGUID" dataDxfId="69"/>
    <tableColumn id="2" xr3:uid="{FB020DC4-E3B6-4389-B5EE-135BBCA6D60C}" name="S" dataDxfId="68">
      <calculatedColumnFormula>INDEX(allsections[[S]:[Order]],MATCH(unique_sections[[#This Row],[SGUID]],allsections[SGUID],0),1)</calculatedColumnFormula>
    </tableColumn>
    <tableColumn id="3" xr3:uid="{3491EBA2-6F3F-46A9-BA1F-8F37AA4C37BF}" name="Sbody" dataDxfId="67">
      <calculatedColumnFormula>INDEX(allsections[[S]:[Order]],MATCH(unique_sections[[#This Row],[SGUID]],allsections[SGUID],0),2)</calculatedColumnFormula>
    </tableColumn>
    <tableColumn id="4" xr3:uid="{2CCE8E68-43E0-4B1C-A9E7-ED729BE54A6A}" name="Order" dataDxfId="66">
      <calculatedColumnFormula>INDEX(allsections[[S]:[Order]],MATCH(unique_sections[[#This Row],[SGUID]],allsections[SGUID],0),3)</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F03BFDF-A0C4-45F9-B333-3DA1688EB687}" name="sectionsubsection" displayName="sectionsubsection" ref="P2:V55" totalsRowShown="0">
  <autoFilter ref="P2:V55" xr:uid="{3F03BFDF-A0C4-45F9-B333-3DA1688EB687}"/>
  <tableColumns count="7">
    <tableColumn id="1" xr3:uid="{50AA5D40-C69F-4EEF-A749-049243C60406}" name="Section GUID" dataDxfId="65"/>
    <tableColumn id="2" xr3:uid="{BBBA6B65-7E6B-45A7-B27A-3A7BD37839E4}" name="Subsection GUID" dataDxfId="64"/>
    <tableColumn id="3" xr3:uid="{BA9D9A02-EE6E-429A-8E27-213401CC35CF}" name="Title" dataDxfId="63">
      <calculatedColumnFormula>P3&amp;Q3</calculatedColumnFormula>
    </tableColumn>
    <tableColumn id="4" xr3:uid="{32E95E8B-3C8E-4CB8-9588-F7AE4D08E8C5}" name="S Order" dataDxfId="62">
      <calculatedColumnFormula>INDEX(allsections[[S]:[Order]],MATCH(P3,allsections[SGUID],0),3)</calculatedColumnFormula>
    </tableColumn>
    <tableColumn id="5" xr3:uid="{B976C304-4D87-4ECE-A806-3A3AC63BBA14}" name="SS Order" dataDxfId="61">
      <calculatedColumnFormula>INDEX(allsections[[S]:[Order]],MATCH(Q3,allsections[SGUID],0),3)</calculatedColumnFormula>
    </tableColumn>
    <tableColumn id="6" xr3:uid="{E9C1FCE4-D485-47DD-9199-94307EB0F9FF}" name="GUID">
      <calculatedColumnFormula>INDEX(sectionsubsection_download[],MATCH(sectionsubsection[[#This Row],[Title]],sectionsubsection_download[Title],0),6)</calculatedColumnFormula>
    </tableColumn>
    <tableColumn id="7" xr3:uid="{8A38A788-5036-4992-A5C6-DCD2DB933D42}" name="Schon da?" dataDxfId="60">
      <calculatedColumnFormula>COUNTIF(Z:Z,sectionsubsection[[#This Row],[Title]])</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0190567-D1CF-4F5C-8F2A-CE1D0B2E11B0}" name="unique_sub" displayName="unique_sub" ref="K2:N39" totalsRowShown="0">
  <autoFilter ref="K2:N39" xr:uid="{80190567-D1CF-4F5C-8F2A-CE1D0B2E11B0}"/>
  <tableColumns count="4">
    <tableColumn id="1" xr3:uid="{174EBF58-71A0-49DD-BDF9-9B1E15979C9A}" name="SSGUID" dataDxfId="59"/>
    <tableColumn id="2" xr3:uid="{610BA2CD-4D82-4ACC-96D5-FCF1D0E01616}" name="SS" dataDxfId="58">
      <calculatedColumnFormula>INDEX(allsections[[S]:[Order]],MATCH(unique_sub[[#This Row],[SSGUID]],allsections[SGUID],0),1)</calculatedColumnFormula>
    </tableColumn>
    <tableColumn id="3" xr3:uid="{FEECEED9-62EC-4E39-BBCF-7FFA78E9475A}" name="Ssbody" dataDxfId="57">
      <calculatedColumnFormula>INDEX(allsections[[S]:[Order]],MATCH(unique_sub[[#This Row],[SSGUID]],allsections[SGUID],0),2)</calculatedColumnFormula>
    </tableColumn>
    <tableColumn id="4" xr3:uid="{798ED63C-064E-4FA2-AF9B-FD1BEE95201A}" name="Order" dataDxfId="56">
      <calculatedColumnFormula>INDEX(allsections[[S]:[Order]],MATCH(unique_sub[[#This Row],[SSGUID]],allsections[SGUID],0),3)</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1E10C5D-8780-443F-A90C-37E088EC4005}" name="sectionsubsection_download" displayName="sectionsubsection_download" ref="X2:AC297" totalsRowShown="0">
  <tableColumns count="6">
    <tableColumn id="1" xr3:uid="{3F7EE5F2-12EB-4418-81F0-8CE10C1F4233}" name="Section GUID" dataDxfId="55"/>
    <tableColumn id="2" xr3:uid="{30133D96-7EE5-4189-8B69-2CF2CF067271}" name="Subsection GUID" dataDxfId="54"/>
    <tableColumn id="3" xr3:uid="{ED3D81E1-2B46-44CE-AF52-71039CF1928C}" name="Title" dataDxfId="53"/>
    <tableColumn id="4" xr3:uid="{53EAD869-67E0-4492-AE8E-7EDE6B1E30D5}" name="S Order" dataDxfId="52">
      <calculatedColumnFormula>INDEX(allsections[[S]:[Order]],MATCH(X3,allsections[SGUID],0),3)</calculatedColumnFormula>
    </tableColumn>
    <tableColumn id="5" xr3:uid="{58241B3A-E865-458B-B7C9-E04317E8B4FB}" name="SS Order" dataDxfId="51">
      <calculatedColumnFormula>INDEX(allsections[[S]:[Order]],MATCH(Y3,allsections[SGUID],0),3)</calculatedColumnFormula>
    </tableColumn>
    <tableColumn id="6" xr3:uid="{53BE7142-79B7-4E46-AB4F-2987AE3088DB}" name="GUID"/>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0817620-6DC1-4852-89C4-D88E59439B6E}" name="S2PQ_relational" displayName="S2PQ_relational" ref="A1:D2" insertRow="1" totalsRowShown="0">
  <autoFilter ref="A1:D2" xr:uid="{B0817620-6DC1-4852-89C4-D88E59439B6E}"/>
  <tableColumns count="4">
    <tableColumn id="1" xr3:uid="{34157229-47EE-4C5F-B7D9-70B9F6AB1C60}" name="PIGUID"/>
    <tableColumn id="2" xr3:uid="{6F40A81F-CC2F-4797-9D07-55D3D6440652}" name="PQGUID"/>
    <tableColumn id="3" xr3:uid="{0455099A-5206-47FB-A9BA-D8EC04A94B79}" name="N:N ID" dataDxfId="50">
      <calculatedColumnFormula>S2PQ_relational[[#This Row],[PIGUID]]&amp;S2PQ_relational[[#This Row],[PQGUID]]</calculatedColumnFormula>
    </tableColumn>
    <tableColumn id="4" xr3:uid="{3BCD0F4D-FE45-47F8-9940-14493B57B629}" name="PIGUID &amp; &quot;NO&quot;" dataDxfId="49">
      <calculatedColumnFormula>IF(INDEX(#REF!,MATCH(S2PQ_relational[[#This Row],[PQGUID]],#REF!,0),5)="no",S2PQ_relational[[#This Row],[PIGUID]]&amp;"NO","-")</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42D5618-4610-4B6E-A554-A4A50E21C537}" name="Level" displayName="Level" ref="A3:B7" totalsRowShown="0">
  <autoFilter ref="A3:B7" xr:uid="{C42D5618-4610-4B6E-A554-A4A50E21C537}"/>
  <tableColumns count="2">
    <tableColumn id="1" xr3:uid="{82200B12-AACF-4510-90CF-A2453513DA63}" name="GUID"/>
    <tableColumn id="2" xr3:uid="{2F58C992-6069-4B6D-8D4C-8CD083EC6132}" name="Level"/>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261C0CD-9DFC-42C9-80BE-51DEE78AE244}" name="Checklist48" displayName="Checklist48" ref="B1:Q175" totalsRowShown="0" headerRowDxfId="45" dataDxfId="43" headerRowBorderDxfId="44" tableBorderDxfId="42" totalsRowBorderDxfId="41">
  <autoFilter ref="B1:Q175" xr:uid="{1261C0CD-9DFC-42C9-80BE-51DEE78AE244}"/>
  <tableColumns count="16">
    <tableColumn id="1" xr3:uid="{C28CA087-C3C8-4D7F-907C-6CF1EE38932E}" name="SGUID" dataDxfId="40"/>
    <tableColumn id="10" xr3:uid="{FF5F5DBD-07D0-40D8-813E-9DBBBC2BCD50}" name="SSGUID" dataDxfId="39"/>
    <tableColumn id="3" xr3:uid="{4748476E-C145-4501-811E-B12F8E24E458}" name="Column2" dataDxfId="38"/>
    <tableColumn id="2" xr3:uid="{51BDDE90-CEEF-4351-9195-77DAA7712CEB}" name="PIGUID" dataDxfId="37"/>
    <tableColumn id="7" xr3:uid="{AABE43B1-2239-4448-AD5C-B89B2D45049F}" name="ifna" dataDxfId="36"/>
    <tableColumn id="20" xr3:uid="{521BAD82-E355-48ED-A444-95DFEDADE8E2}" name="RelatedPQ" dataDxfId="35"/>
    <tableColumn id="6" xr3:uid="{0039D9A7-7EF8-43D6-962A-A50903436496}" name="PIGUID&amp;NO" dataDxfId="34"/>
    <tableColumn id="5" xr3:uid="{B7ED63A7-414C-4F1B-B54E-0342C852A59E}" name="NA Exempt" dataDxfId="33"/>
    <tableColumn id="16" xr3:uid="{322472AA-8FBA-485E-A0D8-FBEE13873AB5}" name="Section" dataDxfId="32"/>
    <tableColumn id="4" xr3:uid="{FBA0647D-7B57-49E3-9079-80D898F405A3}" name="Principle" dataDxfId="31"/>
    <tableColumn id="11" xr3:uid="{C75CA1B0-3488-4D4A-B29C-C647D7865B10}" name="Level" dataDxfId="30"/>
    <tableColumn id="12" xr3:uid="{ED672EFA-5865-417F-BB4F-1B388E0255A6}" name="Yes" dataDxfId="29"/>
    <tableColumn id="13" xr3:uid="{349BEB01-CA71-44CC-86B5-152DEA6179D5}" name="No" dataDxfId="28"/>
    <tableColumn id="14" xr3:uid="{5762A0E9-667A-42EA-A744-CF6C53B6A269}" name="N/A" dataDxfId="27"/>
    <tableColumn id="15" xr3:uid="{AEA496EE-CBE7-496C-B617-02F2414FE565}" name="Automated answer for step 2 parameter question" dataDxfId="26"/>
    <tableColumn id="19" xr3:uid="{44380B42-FA7E-445D-9B15-DB7632F760D9}" name="Justification" dataDxfId="2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1.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table" Target="../tables/table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F0FDA-682D-482F-9C59-8B334779D55C}">
  <dimension ref="A1:W171"/>
  <sheetViews>
    <sheetView workbookViewId="0">
      <selection activeCell="A2" sqref="A2"/>
    </sheetView>
  </sheetViews>
  <sheetFormatPr defaultRowHeight="15"/>
  <cols>
    <col min="3" max="3" width="10.7109375" bestFit="1" customWidth="1"/>
    <col min="4" max="4" width="9.28515625" bestFit="1" customWidth="1"/>
    <col min="6" max="6" width="26.5703125" bestFit="1" customWidth="1"/>
    <col min="9" max="9" width="8.85546875" customWidth="1"/>
    <col min="10" max="10" width="10" bestFit="1" customWidth="1"/>
    <col min="18" max="18" width="10.140625" bestFit="1" customWidth="1"/>
  </cols>
  <sheetData>
    <row r="1" spans="1:2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row>
    <row r="2" spans="1:23" ht="409.5">
      <c r="A2" t="s">
        <v>23</v>
      </c>
      <c r="C2" t="s">
        <v>24</v>
      </c>
      <c r="D2" t="s">
        <v>25</v>
      </c>
      <c r="E2" s="25" t="s">
        <v>26</v>
      </c>
      <c r="F2" t="s">
        <v>27</v>
      </c>
      <c r="G2" t="s">
        <v>28</v>
      </c>
      <c r="H2" t="s">
        <v>29</v>
      </c>
      <c r="I2" t="str">
        <f>INDEX(Level[Level],MATCH(PIs[[#This Row],[L]],Level[GUID],0),1)</f>
        <v>Major Must</v>
      </c>
      <c r="N2" t="s">
        <v>30</v>
      </c>
      <c r="O2" t="str">
        <f>INDEX(allsections[[S]:[Order]],MATCH(PIs[[#This Row],[SGUID]],allsections[SGUID],0),1)</f>
        <v>QMS 06 Product traceability and segregation</v>
      </c>
      <c r="P2" t="str">
        <f>INDEX(allsections[[S]:[Order]],MATCH(PIs[[#This Row],[SGUID]],allsections[SGUID],0),2)</f>
        <v>-</v>
      </c>
      <c r="Q2">
        <f>INDEX(allsections[[S]:[Order]],MATCH(PIs[[#This Row],[SGUID]],allsections[SGUID],0),3)</f>
        <v>6</v>
      </c>
      <c r="R2" t="s">
        <v>31</v>
      </c>
      <c r="S2" t="str">
        <f>INDEX(allsections[[S]:[Order]],MATCH(PIs[[#This Row],[SSGUID]],allsections[SGUID],0),1)</f>
        <v>-</v>
      </c>
      <c r="T2" t="str">
        <f>INDEX(allsections[[S]:[Order]],MATCH(PIs[[#This Row],[SSGUID]],allsections[SGUID],0),2)</f>
        <v>-</v>
      </c>
      <c r="U2" t="e">
        <f>INDEX(S2PQ_relational[],MATCH(PIs[[#This Row],[GUID]],S2PQ_relational[PIGUID],0),2)</f>
        <v>#N/A</v>
      </c>
      <c r="V2" t="b">
        <v>0</v>
      </c>
    </row>
    <row r="3" spans="1:23">
      <c r="A3" t="s">
        <v>32</v>
      </c>
      <c r="C3" t="s">
        <v>33</v>
      </c>
      <c r="D3" t="s">
        <v>34</v>
      </c>
      <c r="E3" t="s">
        <v>35</v>
      </c>
      <c r="F3" t="s">
        <v>27</v>
      </c>
      <c r="G3" t="s">
        <v>28</v>
      </c>
      <c r="H3" t="s">
        <v>29</v>
      </c>
      <c r="I3" t="str">
        <f>INDEX(Level[Level],MATCH(PIs[[#This Row],[L]],Level[GUID],0),1)</f>
        <v>Major Must</v>
      </c>
      <c r="N3" t="s">
        <v>36</v>
      </c>
      <c r="O3" t="str">
        <f>INDEX(allsections[[S]:[Order]],MATCH(PIs[[#This Row],[SGUID]],allsections[SGUID],0),1)</f>
        <v>QMS 12 Qualification Requirements</v>
      </c>
      <c r="P3" t="str">
        <f>INDEX(allsections[[S]:[Order]],MATCH(PIs[[#This Row],[SGUID]],allsections[SGUID],0),2)</f>
        <v>-</v>
      </c>
      <c r="Q3">
        <f>INDEX(allsections[[S]:[Order]],MATCH(PIs[[#This Row],[SGUID]],allsections[SGUID],0),3)</f>
        <v>12</v>
      </c>
      <c r="R3" t="s">
        <v>37</v>
      </c>
      <c r="S3" t="str">
        <f>INDEX(allsections[[S]:[Order]],MATCH(PIs[[#This Row],[SSGUID]],allsections[SGUID],0),1)</f>
        <v>QMS 12.3.4 Technical skills and qualifications - Training in food safety and good agricultural practices for internal QMS and farm auditors</v>
      </c>
      <c r="T3" t="str">
        <f>INDEX(allsections[[S]:[Order]],MATCH(PIs[[#This Row],[SSGUID]],allsections[SGUID],0),2)</f>
        <v>-</v>
      </c>
      <c r="U3" t="e">
        <f>INDEX(S2PQ_relational[],MATCH(PIs[[#This Row],[GUID]],S2PQ_relational[PIGUID],0),2)</f>
        <v>#N/A</v>
      </c>
      <c r="V3" t="b">
        <v>0</v>
      </c>
    </row>
    <row r="4" spans="1:23">
      <c r="A4" t="s">
        <v>38</v>
      </c>
      <c r="C4" t="s">
        <v>39</v>
      </c>
      <c r="D4" t="s">
        <v>40</v>
      </c>
      <c r="E4" t="s">
        <v>41</v>
      </c>
      <c r="F4" t="s">
        <v>27</v>
      </c>
      <c r="G4" t="s">
        <v>28</v>
      </c>
      <c r="H4" t="s">
        <v>29</v>
      </c>
      <c r="I4" t="str">
        <f>INDEX(Level[Level],MATCH(PIs[[#This Row],[L]],Level[GUID],0),1)</f>
        <v>Major Must</v>
      </c>
      <c r="N4" t="s">
        <v>36</v>
      </c>
      <c r="O4" t="str">
        <f>INDEX(allsections[[S]:[Order]],MATCH(PIs[[#This Row],[SGUID]],allsections[SGUID],0),1)</f>
        <v>QMS 12 Qualification Requirements</v>
      </c>
      <c r="P4" t="str">
        <f>INDEX(allsections[[S]:[Order]],MATCH(PIs[[#This Row],[SGUID]],allsections[SGUID],0),2)</f>
        <v>-</v>
      </c>
      <c r="Q4">
        <f>INDEX(allsections[[S]:[Order]],MATCH(PIs[[#This Row],[SGUID]],allsections[SGUID],0),3)</f>
        <v>12</v>
      </c>
      <c r="R4" t="s">
        <v>37</v>
      </c>
      <c r="S4" t="str">
        <f>INDEX(allsections[[S]:[Order]],MATCH(PIs[[#This Row],[SSGUID]],allsections[SGUID],0),1)</f>
        <v>QMS 12.3.4 Technical skills and qualifications - Training in food safety and good agricultural practices for internal QMS and farm auditors</v>
      </c>
      <c r="T4" t="str">
        <f>INDEX(allsections[[S]:[Order]],MATCH(PIs[[#This Row],[SSGUID]],allsections[SGUID],0),2)</f>
        <v>-</v>
      </c>
      <c r="U4" t="e">
        <f>INDEX(S2PQ_relational[],MATCH(PIs[[#This Row],[GUID]],S2PQ_relational[PIGUID],0),2)</f>
        <v>#N/A</v>
      </c>
      <c r="V4" t="b">
        <v>0</v>
      </c>
    </row>
    <row r="5" spans="1:23">
      <c r="A5" t="s">
        <v>42</v>
      </c>
      <c r="C5" t="s">
        <v>43</v>
      </c>
      <c r="D5" t="s">
        <v>44</v>
      </c>
      <c r="E5" t="s">
        <v>45</v>
      </c>
      <c r="F5" t="s">
        <v>27</v>
      </c>
      <c r="G5" t="s">
        <v>28</v>
      </c>
      <c r="H5" t="s">
        <v>29</v>
      </c>
      <c r="I5" t="str">
        <f>INDEX(Level[Level],MATCH(PIs[[#This Row],[L]],Level[GUID],0),1)</f>
        <v>Major Must</v>
      </c>
      <c r="N5" t="s">
        <v>36</v>
      </c>
      <c r="O5" t="str">
        <f>INDEX(allsections[[S]:[Order]],MATCH(PIs[[#This Row],[SGUID]],allsections[SGUID],0),1)</f>
        <v>QMS 12 Qualification Requirements</v>
      </c>
      <c r="P5" t="str">
        <f>INDEX(allsections[[S]:[Order]],MATCH(PIs[[#This Row],[SGUID]],allsections[SGUID],0),2)</f>
        <v>-</v>
      </c>
      <c r="Q5">
        <f>INDEX(allsections[[S]:[Order]],MATCH(PIs[[#This Row],[SGUID]],allsections[SGUID],0),3)</f>
        <v>12</v>
      </c>
      <c r="R5" t="s">
        <v>46</v>
      </c>
      <c r="S5" t="str">
        <f>INDEX(allsections[[S]:[Order]],MATCH(PIs[[#This Row],[SSGUID]],allsections[SGUID],0),1)</f>
        <v>QMS 12.5  Independence and confidentiality</v>
      </c>
      <c r="T5" t="str">
        <f>INDEX(allsections[[S]:[Order]],MATCH(PIs[[#This Row],[SSGUID]],allsections[SGUID],0),2)</f>
        <v>NOTE: The qualification of internal auditors shall be evaluated annually by the CBs.</v>
      </c>
      <c r="U5" t="e">
        <f>INDEX(S2PQ_relational[],MATCH(PIs[[#This Row],[GUID]],S2PQ_relational[PIGUID],0),2)</f>
        <v>#N/A</v>
      </c>
      <c r="V5" t="b">
        <v>0</v>
      </c>
    </row>
    <row r="6" spans="1:23">
      <c r="A6" t="s">
        <v>47</v>
      </c>
      <c r="C6" t="s">
        <v>48</v>
      </c>
      <c r="D6" t="s">
        <v>49</v>
      </c>
      <c r="E6" t="s">
        <v>50</v>
      </c>
      <c r="F6" t="s">
        <v>27</v>
      </c>
      <c r="G6" t="s">
        <v>28</v>
      </c>
      <c r="H6" t="s">
        <v>29</v>
      </c>
      <c r="I6" t="str">
        <f>INDEX(Level[Level],MATCH(PIs[[#This Row],[L]],Level[GUID],0),1)</f>
        <v>Major Must</v>
      </c>
      <c r="N6" t="s">
        <v>36</v>
      </c>
      <c r="O6" t="str">
        <f>INDEX(allsections[[S]:[Order]],MATCH(PIs[[#This Row],[SGUID]],allsections[SGUID],0),1)</f>
        <v>QMS 12 Qualification Requirements</v>
      </c>
      <c r="P6" t="str">
        <f>INDEX(allsections[[S]:[Order]],MATCH(PIs[[#This Row],[SGUID]],allsections[SGUID],0),2)</f>
        <v>-</v>
      </c>
      <c r="Q6">
        <f>INDEX(allsections[[S]:[Order]],MATCH(PIs[[#This Row],[SGUID]],allsections[SGUID],0),3)</f>
        <v>12</v>
      </c>
      <c r="R6" t="s">
        <v>46</v>
      </c>
      <c r="S6" t="str">
        <f>INDEX(allsections[[S]:[Order]],MATCH(PIs[[#This Row],[SSGUID]],allsections[SGUID],0),1)</f>
        <v>QMS 12.5  Independence and confidentiality</v>
      </c>
      <c r="T6" t="str">
        <f>INDEX(allsections[[S]:[Order]],MATCH(PIs[[#This Row],[SSGUID]],allsections[SGUID],0),2)</f>
        <v>NOTE: The qualification of internal auditors shall be evaluated annually by the CBs.</v>
      </c>
      <c r="U6" t="e">
        <f>INDEX(S2PQ_relational[],MATCH(PIs[[#This Row],[GUID]],S2PQ_relational[PIGUID],0),2)</f>
        <v>#N/A</v>
      </c>
      <c r="V6" t="b">
        <v>0</v>
      </c>
    </row>
    <row r="7" spans="1:23">
      <c r="A7" t="s">
        <v>51</v>
      </c>
      <c r="C7" t="s">
        <v>52</v>
      </c>
      <c r="D7" t="s">
        <v>53</v>
      </c>
      <c r="E7" t="s">
        <v>54</v>
      </c>
      <c r="F7" t="s">
        <v>27</v>
      </c>
      <c r="G7" t="s">
        <v>28</v>
      </c>
      <c r="H7" t="s">
        <v>29</v>
      </c>
      <c r="I7" t="str">
        <f>INDEX(Level[Level],MATCH(PIs[[#This Row],[L]],Level[GUID],0),1)</f>
        <v>Major Must</v>
      </c>
      <c r="N7" t="s">
        <v>36</v>
      </c>
      <c r="O7" t="str">
        <f>INDEX(allsections[[S]:[Order]],MATCH(PIs[[#This Row],[SGUID]],allsections[SGUID],0),1)</f>
        <v>QMS 12 Qualification Requirements</v>
      </c>
      <c r="P7" t="str">
        <f>INDEX(allsections[[S]:[Order]],MATCH(PIs[[#This Row],[SGUID]],allsections[SGUID],0),2)</f>
        <v>-</v>
      </c>
      <c r="Q7">
        <f>INDEX(allsections[[S]:[Order]],MATCH(PIs[[#This Row],[SGUID]],allsections[SGUID],0),3)</f>
        <v>12</v>
      </c>
      <c r="R7" t="s">
        <v>55</v>
      </c>
      <c r="S7" t="str">
        <f>INDEX(allsections[[S]:[Order]],MATCH(PIs[[#This Row],[SSGUID]],allsections[SGUID],0),1)</f>
        <v>QMS 12.4  Communication skills</v>
      </c>
      <c r="T7" t="str">
        <f>INDEX(allsections[[S]:[Order]],MATCH(PIs[[#This Row],[SSGUID]],allsections[SGUID],0),2)</f>
        <v>-</v>
      </c>
      <c r="U7" t="e">
        <f>INDEX(S2PQ_relational[],MATCH(PIs[[#This Row],[GUID]],S2PQ_relational[PIGUID],0),2)</f>
        <v>#N/A</v>
      </c>
      <c r="V7" t="b">
        <v>0</v>
      </c>
    </row>
    <row r="8" spans="1:23">
      <c r="A8" t="s">
        <v>56</v>
      </c>
      <c r="C8" t="s">
        <v>57</v>
      </c>
      <c r="D8" t="s">
        <v>58</v>
      </c>
      <c r="E8" t="s">
        <v>59</v>
      </c>
      <c r="F8" t="s">
        <v>27</v>
      </c>
      <c r="G8" t="s">
        <v>28</v>
      </c>
      <c r="H8" t="s">
        <v>29</v>
      </c>
      <c r="I8" t="str">
        <f>INDEX(Level[Level],MATCH(PIs[[#This Row],[L]],Level[GUID],0),1)</f>
        <v>Major Must</v>
      </c>
      <c r="N8" t="s">
        <v>36</v>
      </c>
      <c r="O8" t="str">
        <f>INDEX(allsections[[S]:[Order]],MATCH(PIs[[#This Row],[SGUID]],allsections[SGUID],0),1)</f>
        <v>QMS 12 Qualification Requirements</v>
      </c>
      <c r="P8" t="str">
        <f>INDEX(allsections[[S]:[Order]],MATCH(PIs[[#This Row],[SGUID]],allsections[SGUID],0),2)</f>
        <v>-</v>
      </c>
      <c r="Q8">
        <f>INDEX(allsections[[S]:[Order]],MATCH(PIs[[#This Row],[SGUID]],allsections[SGUID],0),3)</f>
        <v>12</v>
      </c>
      <c r="R8" t="s">
        <v>55</v>
      </c>
      <c r="S8" t="str">
        <f>INDEX(allsections[[S]:[Order]],MATCH(PIs[[#This Row],[SSGUID]],allsections[SGUID],0),1)</f>
        <v>QMS 12.4  Communication skills</v>
      </c>
      <c r="T8" t="str">
        <f>INDEX(allsections[[S]:[Order]],MATCH(PIs[[#This Row],[SSGUID]],allsections[SGUID],0),2)</f>
        <v>-</v>
      </c>
      <c r="U8" t="e">
        <f>INDEX(S2PQ_relational[],MATCH(PIs[[#This Row],[GUID]],S2PQ_relational[PIGUID],0),2)</f>
        <v>#N/A</v>
      </c>
      <c r="V8" t="b">
        <v>0</v>
      </c>
    </row>
    <row r="9" spans="1:23">
      <c r="A9" t="s">
        <v>60</v>
      </c>
      <c r="C9" t="s">
        <v>61</v>
      </c>
      <c r="D9" t="s">
        <v>62</v>
      </c>
      <c r="E9" t="s">
        <v>63</v>
      </c>
      <c r="F9" t="s">
        <v>27</v>
      </c>
      <c r="G9" t="s">
        <v>28</v>
      </c>
      <c r="H9" t="s">
        <v>29</v>
      </c>
      <c r="I9" t="str">
        <f>INDEX(Level[Level],MATCH(PIs[[#This Row],[L]],Level[GUID],0),1)</f>
        <v>Major Must</v>
      </c>
      <c r="N9" t="s">
        <v>36</v>
      </c>
      <c r="O9" t="str">
        <f>INDEX(allsections[[S]:[Order]],MATCH(PIs[[#This Row],[SGUID]],allsections[SGUID],0),1)</f>
        <v>QMS 12 Qualification Requirements</v>
      </c>
      <c r="P9" t="str">
        <f>INDEX(allsections[[S]:[Order]],MATCH(PIs[[#This Row],[SGUID]],allsections[SGUID],0),2)</f>
        <v>-</v>
      </c>
      <c r="Q9">
        <f>INDEX(allsections[[S]:[Order]],MATCH(PIs[[#This Row],[SGUID]],allsections[SGUID],0),3)</f>
        <v>12</v>
      </c>
      <c r="R9" t="s">
        <v>37</v>
      </c>
      <c r="S9" t="str">
        <f>INDEX(allsections[[S]:[Order]],MATCH(PIs[[#This Row],[SSGUID]],allsections[SGUID],0),1)</f>
        <v>QMS 12.3.4 Technical skills and qualifications - Training in food safety and good agricultural practices for internal QMS and farm auditors</v>
      </c>
      <c r="T9" t="str">
        <f>INDEX(allsections[[S]:[Order]],MATCH(PIs[[#This Row],[SSGUID]],allsections[SGUID],0),2)</f>
        <v>-</v>
      </c>
      <c r="U9" t="e">
        <f>INDEX(S2PQ_relational[],MATCH(PIs[[#This Row],[GUID]],S2PQ_relational[PIGUID],0),2)</f>
        <v>#N/A</v>
      </c>
      <c r="V9" t="b">
        <v>0</v>
      </c>
    </row>
    <row r="10" spans="1:23">
      <c r="A10" t="s">
        <v>64</v>
      </c>
      <c r="C10" t="s">
        <v>65</v>
      </c>
      <c r="D10" t="s">
        <v>66</v>
      </c>
      <c r="E10" t="s">
        <v>67</v>
      </c>
      <c r="F10" t="s">
        <v>27</v>
      </c>
      <c r="G10" t="s">
        <v>28</v>
      </c>
      <c r="H10" t="s">
        <v>29</v>
      </c>
      <c r="I10" t="str">
        <f>INDEX(Level[Level],MATCH(PIs[[#This Row],[L]],Level[GUID],0),1)</f>
        <v>Major Must</v>
      </c>
      <c r="N10" t="s">
        <v>36</v>
      </c>
      <c r="O10" t="str">
        <f>INDEX(allsections[[S]:[Order]],MATCH(PIs[[#This Row],[SGUID]],allsections[SGUID],0),1)</f>
        <v>QMS 12 Qualification Requirements</v>
      </c>
      <c r="P10" t="str">
        <f>INDEX(allsections[[S]:[Order]],MATCH(PIs[[#This Row],[SGUID]],allsections[SGUID],0),2)</f>
        <v>-</v>
      </c>
      <c r="Q10">
        <f>INDEX(allsections[[S]:[Order]],MATCH(PIs[[#This Row],[SGUID]],allsections[SGUID],0),3)</f>
        <v>12</v>
      </c>
      <c r="R10" t="s">
        <v>37</v>
      </c>
      <c r="S10" t="str">
        <f>INDEX(allsections[[S]:[Order]],MATCH(PIs[[#This Row],[SSGUID]],allsections[SGUID],0),1)</f>
        <v>QMS 12.3.4 Technical skills and qualifications - Training in food safety and good agricultural practices for internal QMS and farm auditors</v>
      </c>
      <c r="T10" t="str">
        <f>INDEX(allsections[[S]:[Order]],MATCH(PIs[[#This Row],[SSGUID]],allsections[SGUID],0),2)</f>
        <v>-</v>
      </c>
      <c r="U10" t="e">
        <f>INDEX(S2PQ_relational[],MATCH(PIs[[#This Row],[GUID]],S2PQ_relational[PIGUID],0),2)</f>
        <v>#N/A</v>
      </c>
      <c r="V10" t="b">
        <v>0</v>
      </c>
    </row>
    <row r="11" spans="1:23">
      <c r="A11" t="s">
        <v>68</v>
      </c>
      <c r="C11" t="s">
        <v>69</v>
      </c>
      <c r="D11" t="s">
        <v>70</v>
      </c>
      <c r="E11" t="s">
        <v>71</v>
      </c>
      <c r="F11" t="s">
        <v>27</v>
      </c>
      <c r="G11" t="s">
        <v>28</v>
      </c>
      <c r="H11" t="s">
        <v>29</v>
      </c>
      <c r="I11" t="str">
        <f>INDEX(Level[Level],MATCH(PIs[[#This Row],[L]],Level[GUID],0),1)</f>
        <v>Major Must</v>
      </c>
      <c r="N11" t="s">
        <v>36</v>
      </c>
      <c r="O11" t="str">
        <f>INDEX(allsections[[S]:[Order]],MATCH(PIs[[#This Row],[SGUID]],allsections[SGUID],0),1)</f>
        <v>QMS 12 Qualification Requirements</v>
      </c>
      <c r="P11" t="str">
        <f>INDEX(allsections[[S]:[Order]],MATCH(PIs[[#This Row],[SGUID]],allsections[SGUID],0),2)</f>
        <v>-</v>
      </c>
      <c r="Q11">
        <f>INDEX(allsections[[S]:[Order]],MATCH(PIs[[#This Row],[SGUID]],allsections[SGUID],0),3)</f>
        <v>12</v>
      </c>
      <c r="R11" t="s">
        <v>72</v>
      </c>
      <c r="S11" t="str">
        <f>INDEX(allsections[[S]:[Order]],MATCH(PIs[[#This Row],[SSGUID]],allsections[SGUID],0),1)</f>
        <v>QMS 12.3.3  Technical skills and qualifications - Internal farm auditor</v>
      </c>
      <c r="T11" t="str">
        <f>INDEX(allsections[[S]:[Order]],MATCH(PIs[[#This Row],[SSGUID]],allsections[SGUID],0),2)</f>
        <v>Sign-off of internal farm auditors shall only occur as a result of:</v>
      </c>
      <c r="U11" t="e">
        <f>INDEX(S2PQ_relational[],MATCH(PIs[[#This Row],[GUID]],S2PQ_relational[PIGUID],0),2)</f>
        <v>#N/A</v>
      </c>
      <c r="V11" t="b">
        <v>0</v>
      </c>
    </row>
    <row r="12" spans="1:23">
      <c r="A12" t="s">
        <v>73</v>
      </c>
      <c r="C12" t="s">
        <v>74</v>
      </c>
      <c r="D12" t="s">
        <v>75</v>
      </c>
      <c r="E12" t="s">
        <v>76</v>
      </c>
      <c r="F12" t="s">
        <v>27</v>
      </c>
      <c r="G12" t="s">
        <v>28</v>
      </c>
      <c r="H12" t="s">
        <v>29</v>
      </c>
      <c r="I12" t="str">
        <f>INDEX(Level[Level],MATCH(PIs[[#This Row],[L]],Level[GUID],0),1)</f>
        <v>Major Must</v>
      </c>
      <c r="N12" t="s">
        <v>36</v>
      </c>
      <c r="O12" t="str">
        <f>INDEX(allsections[[S]:[Order]],MATCH(PIs[[#This Row],[SGUID]],allsections[SGUID],0),1)</f>
        <v>QMS 12 Qualification Requirements</v>
      </c>
      <c r="P12" t="str">
        <f>INDEX(allsections[[S]:[Order]],MATCH(PIs[[#This Row],[SGUID]],allsections[SGUID],0),2)</f>
        <v>-</v>
      </c>
      <c r="Q12">
        <f>INDEX(allsections[[S]:[Order]],MATCH(PIs[[#This Row],[SGUID]],allsections[SGUID],0),3)</f>
        <v>12</v>
      </c>
      <c r="R12" t="s">
        <v>72</v>
      </c>
      <c r="S12" t="str">
        <f>INDEX(allsections[[S]:[Order]],MATCH(PIs[[#This Row],[SSGUID]],allsections[SGUID],0),1)</f>
        <v>QMS 12.3.3  Technical skills and qualifications - Internal farm auditor</v>
      </c>
      <c r="T12" t="str">
        <f>INDEX(allsections[[S]:[Order]],MATCH(PIs[[#This Row],[SSGUID]],allsections[SGUID],0),2)</f>
        <v>Sign-off of internal farm auditors shall only occur as a result of:</v>
      </c>
      <c r="U12" t="e">
        <f>INDEX(S2PQ_relational[],MATCH(PIs[[#This Row],[GUID]],S2PQ_relational[PIGUID],0),2)</f>
        <v>#N/A</v>
      </c>
      <c r="V12" t="b">
        <v>0</v>
      </c>
    </row>
    <row r="13" spans="1:23">
      <c r="A13" t="s">
        <v>77</v>
      </c>
      <c r="C13" t="s">
        <v>78</v>
      </c>
      <c r="D13" t="s">
        <v>79</v>
      </c>
      <c r="E13" t="s">
        <v>80</v>
      </c>
      <c r="F13" t="s">
        <v>27</v>
      </c>
      <c r="G13" t="s">
        <v>28</v>
      </c>
      <c r="H13" t="s">
        <v>29</v>
      </c>
      <c r="I13" t="str">
        <f>INDEX(Level[Level],MATCH(PIs[[#This Row],[L]],Level[GUID],0),1)</f>
        <v>Major Must</v>
      </c>
      <c r="N13" t="s">
        <v>36</v>
      </c>
      <c r="O13" t="str">
        <f>INDEX(allsections[[S]:[Order]],MATCH(PIs[[#This Row],[SGUID]],allsections[SGUID],0),1)</f>
        <v>QMS 12 Qualification Requirements</v>
      </c>
      <c r="P13" t="str">
        <f>INDEX(allsections[[S]:[Order]],MATCH(PIs[[#This Row],[SGUID]],allsections[SGUID],0),2)</f>
        <v>-</v>
      </c>
      <c r="Q13">
        <f>INDEX(allsections[[S]:[Order]],MATCH(PIs[[#This Row],[SGUID]],allsections[SGUID],0),3)</f>
        <v>12</v>
      </c>
      <c r="R13" t="s">
        <v>81</v>
      </c>
      <c r="S13" t="str">
        <f>INDEX(allsections[[S]:[Order]],MATCH(PIs[[#This Row],[SSGUID]],allsections[SGUID],0),1)</f>
        <v>QMS 12.3.2 Technical skills and qualifications - Internal QMS auditor</v>
      </c>
      <c r="T13" t="str">
        <f>INDEX(allsections[[S]:[Order]],MATCH(PIs[[#This Row],[SSGUID]],allsections[SGUID],0),2)</f>
        <v>-</v>
      </c>
      <c r="U13" t="e">
        <f>INDEX(S2PQ_relational[],MATCH(PIs[[#This Row],[GUID]],S2PQ_relational[PIGUID],0),2)</f>
        <v>#N/A</v>
      </c>
      <c r="V13" t="b">
        <v>0</v>
      </c>
    </row>
    <row r="14" spans="1:23">
      <c r="A14" t="s">
        <v>82</v>
      </c>
      <c r="C14" t="s">
        <v>83</v>
      </c>
      <c r="D14" t="s">
        <v>84</v>
      </c>
      <c r="E14" t="s">
        <v>85</v>
      </c>
      <c r="F14" t="s">
        <v>27</v>
      </c>
      <c r="G14" t="s">
        <v>28</v>
      </c>
      <c r="H14" t="s">
        <v>29</v>
      </c>
      <c r="I14" t="str">
        <f>INDEX(Level[Level],MATCH(PIs[[#This Row],[L]],Level[GUID],0),1)</f>
        <v>Major Must</v>
      </c>
      <c r="N14" t="s">
        <v>36</v>
      </c>
      <c r="O14" t="str">
        <f>INDEX(allsections[[S]:[Order]],MATCH(PIs[[#This Row],[SGUID]],allsections[SGUID],0),1)</f>
        <v>QMS 12 Qualification Requirements</v>
      </c>
      <c r="P14" t="str">
        <f>INDEX(allsections[[S]:[Order]],MATCH(PIs[[#This Row],[SGUID]],allsections[SGUID],0),2)</f>
        <v>-</v>
      </c>
      <c r="Q14">
        <f>INDEX(allsections[[S]:[Order]],MATCH(PIs[[#This Row],[SGUID]],allsections[SGUID],0),3)</f>
        <v>12</v>
      </c>
      <c r="R14" t="s">
        <v>81</v>
      </c>
      <c r="S14" t="str">
        <f>INDEX(allsections[[S]:[Order]],MATCH(PIs[[#This Row],[SSGUID]],allsections[SGUID],0),1)</f>
        <v>QMS 12.3.2 Technical skills and qualifications - Internal QMS auditor</v>
      </c>
      <c r="T14" t="str">
        <f>INDEX(allsections[[S]:[Order]],MATCH(PIs[[#This Row],[SSGUID]],allsections[SGUID],0),2)</f>
        <v>-</v>
      </c>
      <c r="U14" t="e">
        <f>INDEX(S2PQ_relational[],MATCH(PIs[[#This Row],[GUID]],S2PQ_relational[PIGUID],0),2)</f>
        <v>#N/A</v>
      </c>
      <c r="V14" t="b">
        <v>0</v>
      </c>
    </row>
    <row r="15" spans="1:23">
      <c r="A15" t="s">
        <v>86</v>
      </c>
      <c r="C15" t="s">
        <v>87</v>
      </c>
      <c r="D15" t="s">
        <v>88</v>
      </c>
      <c r="E15" t="s">
        <v>89</v>
      </c>
      <c r="F15" t="s">
        <v>27</v>
      </c>
      <c r="G15" t="s">
        <v>28</v>
      </c>
      <c r="H15" t="s">
        <v>29</v>
      </c>
      <c r="I15" t="str">
        <f>INDEX(Level[Level],MATCH(PIs[[#This Row],[L]],Level[GUID],0),1)</f>
        <v>Major Must</v>
      </c>
      <c r="N15" t="s">
        <v>36</v>
      </c>
      <c r="O15" t="str">
        <f>INDEX(allsections[[S]:[Order]],MATCH(PIs[[#This Row],[SGUID]],allsections[SGUID],0),1)</f>
        <v>QMS 12 Qualification Requirements</v>
      </c>
      <c r="P15" t="str">
        <f>INDEX(allsections[[S]:[Order]],MATCH(PIs[[#This Row],[SGUID]],allsections[SGUID],0),2)</f>
        <v>-</v>
      </c>
      <c r="Q15">
        <f>INDEX(allsections[[S]:[Order]],MATCH(PIs[[#This Row],[SGUID]],allsections[SGUID],0),3)</f>
        <v>12</v>
      </c>
      <c r="R15" t="s">
        <v>90</v>
      </c>
      <c r="S15" t="str">
        <f>INDEX(allsections[[S]:[Order]],MATCH(PIs[[#This Row],[SSGUID]],allsections[SGUID],0),1)</f>
        <v>QMS 12.3.1 Technical skills and qualifications - QMS manager</v>
      </c>
      <c r="T15" t="str">
        <f>INDEX(allsections[[S]:[Order]],MATCH(PIs[[#This Row],[SSGUID]],allsections[SGUID],0),2)</f>
        <v>-</v>
      </c>
      <c r="U15" t="e">
        <f>INDEX(S2PQ_relational[],MATCH(PIs[[#This Row],[GUID]],S2PQ_relational[PIGUID],0),2)</f>
        <v>#N/A</v>
      </c>
      <c r="V15" t="b">
        <v>0</v>
      </c>
    </row>
    <row r="16" spans="1:23">
      <c r="A16" t="s">
        <v>91</v>
      </c>
      <c r="C16" t="s">
        <v>92</v>
      </c>
      <c r="D16" t="s">
        <v>93</v>
      </c>
      <c r="E16" t="s">
        <v>94</v>
      </c>
      <c r="F16" t="s">
        <v>27</v>
      </c>
      <c r="G16" t="s">
        <v>28</v>
      </c>
      <c r="H16" t="s">
        <v>29</v>
      </c>
      <c r="I16" t="str">
        <f>INDEX(Level[Level],MATCH(PIs[[#This Row],[L]],Level[GUID],0),1)</f>
        <v>Major Must</v>
      </c>
      <c r="N16" t="s">
        <v>36</v>
      </c>
      <c r="O16" t="str">
        <f>INDEX(allsections[[S]:[Order]],MATCH(PIs[[#This Row],[SGUID]],allsections[SGUID],0),1)</f>
        <v>QMS 12 Qualification Requirements</v>
      </c>
      <c r="P16" t="str">
        <f>INDEX(allsections[[S]:[Order]],MATCH(PIs[[#This Row],[SGUID]],allsections[SGUID],0),2)</f>
        <v>-</v>
      </c>
      <c r="Q16">
        <f>INDEX(allsections[[S]:[Order]],MATCH(PIs[[#This Row],[SGUID]],allsections[SGUID],0),3)</f>
        <v>12</v>
      </c>
      <c r="R16" t="s">
        <v>95</v>
      </c>
      <c r="S16" t="str">
        <f>INDEX(allsections[[S]:[Order]],MATCH(PIs[[#This Row],[SSGUID]],allsections[SGUID],0),1)</f>
        <v xml:space="preserve">QMS 12.2 Formal qualifications for internal  farm auditors </v>
      </c>
      <c r="T16" t="str">
        <f>INDEX(allsections[[S]:[Order]],MATCH(PIs[[#This Row],[SSGUID]],allsections[SGUID],0),2)</f>
        <v>-</v>
      </c>
      <c r="U16" t="e">
        <f>INDEX(S2PQ_relational[],MATCH(PIs[[#This Row],[GUID]],S2PQ_relational[PIGUID],0),2)</f>
        <v>#N/A</v>
      </c>
      <c r="V16" t="b">
        <v>0</v>
      </c>
    </row>
    <row r="17" spans="1:22">
      <c r="A17" t="s">
        <v>96</v>
      </c>
      <c r="C17" t="s">
        <v>97</v>
      </c>
      <c r="D17" t="s">
        <v>98</v>
      </c>
      <c r="E17" t="s">
        <v>99</v>
      </c>
      <c r="F17" t="s">
        <v>27</v>
      </c>
      <c r="G17" t="s">
        <v>28</v>
      </c>
      <c r="H17" t="s">
        <v>29</v>
      </c>
      <c r="I17" t="str">
        <f>INDEX(Level[Level],MATCH(PIs[[#This Row],[L]],Level[GUID],0),1)</f>
        <v>Major Must</v>
      </c>
      <c r="N17" t="s">
        <v>36</v>
      </c>
      <c r="O17" t="str">
        <f>INDEX(allsections[[S]:[Order]],MATCH(PIs[[#This Row],[SGUID]],allsections[SGUID],0),1)</f>
        <v>QMS 12 Qualification Requirements</v>
      </c>
      <c r="P17" t="str">
        <f>INDEX(allsections[[S]:[Order]],MATCH(PIs[[#This Row],[SGUID]],allsections[SGUID],0),2)</f>
        <v>-</v>
      </c>
      <c r="Q17">
        <f>INDEX(allsections[[S]:[Order]],MATCH(PIs[[#This Row],[SGUID]],allsections[SGUID],0),3)</f>
        <v>12</v>
      </c>
      <c r="R17" t="s">
        <v>100</v>
      </c>
      <c r="S17" t="str">
        <f>INDEX(allsections[[S]:[Order]],MATCH(PIs[[#This Row],[SSGUID]],allsections[SGUID],0),1)</f>
        <v>QMS 12.1 Formal qualifications for internal QMS auditors</v>
      </c>
      <c r="T17" t="str">
        <f>INDEX(allsections[[S]:[Order]],MATCH(PIs[[#This Row],[SSGUID]],allsections[SGUID],0),2)</f>
        <v>-</v>
      </c>
      <c r="U17" t="e">
        <f>INDEX(S2PQ_relational[],MATCH(PIs[[#This Row],[GUID]],S2PQ_relational[PIGUID],0),2)</f>
        <v>#N/A</v>
      </c>
      <c r="V17" t="b">
        <v>0</v>
      </c>
    </row>
    <row r="18" spans="1:22">
      <c r="A18" t="s">
        <v>101</v>
      </c>
      <c r="C18" t="s">
        <v>102</v>
      </c>
      <c r="D18" t="s">
        <v>103</v>
      </c>
      <c r="E18" t="s">
        <v>104</v>
      </c>
      <c r="F18" t="s">
        <v>27</v>
      </c>
      <c r="G18" t="s">
        <v>28</v>
      </c>
      <c r="H18" t="s">
        <v>29</v>
      </c>
      <c r="I18" t="str">
        <f>INDEX(Level[Level],MATCH(PIs[[#This Row],[L]],Level[GUID],0),1)</f>
        <v>Major Must</v>
      </c>
      <c r="N18" t="s">
        <v>105</v>
      </c>
      <c r="O18" t="str">
        <f>INDEX(allsections[[S]:[Order]],MATCH(PIs[[#This Row],[SGUID]],allsections[SGUID],0),1)</f>
        <v>QMS 11 Minimum Qualification requirements for key staff</v>
      </c>
      <c r="P18" t="str">
        <f>INDEX(allsections[[S]:[Order]],MATCH(PIs[[#This Row],[SGUID]],allsections[SGUID],0),2)</f>
        <v>-</v>
      </c>
      <c r="Q18">
        <f>INDEX(allsections[[S]:[Order]],MATCH(PIs[[#This Row],[SGUID]],allsections[SGUID],0),3)</f>
        <v>11</v>
      </c>
      <c r="R18" t="s">
        <v>106</v>
      </c>
      <c r="S18" t="str">
        <f>INDEX(allsections[[S]:[Order]],MATCH(PIs[[#This Row],[SSGUID]],allsections[SGUID],0),1)</f>
        <v>QMS 11.3 Key Tasks -Internal farm auditors</v>
      </c>
      <c r="T18" t="str">
        <f>INDEX(allsections[[S]:[Order]],MATCH(PIs[[#This Row],[SSGUID]],allsections[SGUID],0),2)</f>
        <v>-</v>
      </c>
      <c r="U18" t="e">
        <f>INDEX(S2PQ_relational[],MATCH(PIs[[#This Row],[GUID]],S2PQ_relational[PIGUID],0),2)</f>
        <v>#N/A</v>
      </c>
      <c r="V18" t="b">
        <v>0</v>
      </c>
    </row>
    <row r="19" spans="1:22">
      <c r="A19" t="s">
        <v>107</v>
      </c>
      <c r="C19" t="s">
        <v>108</v>
      </c>
      <c r="D19" t="s">
        <v>109</v>
      </c>
      <c r="E19" t="s">
        <v>110</v>
      </c>
      <c r="F19" t="s">
        <v>27</v>
      </c>
      <c r="G19" t="s">
        <v>28</v>
      </c>
      <c r="H19" t="s">
        <v>29</v>
      </c>
      <c r="I19" t="str">
        <f>INDEX(Level[Level],MATCH(PIs[[#This Row],[L]],Level[GUID],0),1)</f>
        <v>Major Must</v>
      </c>
      <c r="N19" t="s">
        <v>105</v>
      </c>
      <c r="O19" t="str">
        <f>INDEX(allsections[[S]:[Order]],MATCH(PIs[[#This Row],[SGUID]],allsections[SGUID],0),1)</f>
        <v>QMS 11 Minimum Qualification requirements for key staff</v>
      </c>
      <c r="P19" t="str">
        <f>INDEX(allsections[[S]:[Order]],MATCH(PIs[[#This Row],[SGUID]],allsections[SGUID],0),2)</f>
        <v>-</v>
      </c>
      <c r="Q19">
        <f>INDEX(allsections[[S]:[Order]],MATCH(PIs[[#This Row],[SGUID]],allsections[SGUID],0),3)</f>
        <v>11</v>
      </c>
      <c r="R19" t="s">
        <v>106</v>
      </c>
      <c r="S19" t="str">
        <f>INDEX(allsections[[S]:[Order]],MATCH(PIs[[#This Row],[SSGUID]],allsections[SGUID],0),1)</f>
        <v>QMS 11.3 Key Tasks -Internal farm auditors</v>
      </c>
      <c r="T19" t="str">
        <f>INDEX(allsections[[S]:[Order]],MATCH(PIs[[#This Row],[SSGUID]],allsections[SGUID],0),2)</f>
        <v>-</v>
      </c>
      <c r="U19" t="e">
        <f>INDEX(S2PQ_relational[],MATCH(PIs[[#This Row],[GUID]],S2PQ_relational[PIGUID],0),2)</f>
        <v>#N/A</v>
      </c>
      <c r="V19" t="b">
        <v>0</v>
      </c>
    </row>
    <row r="20" spans="1:22">
      <c r="A20" t="s">
        <v>111</v>
      </c>
      <c r="C20" t="s">
        <v>112</v>
      </c>
      <c r="D20" t="s">
        <v>113</v>
      </c>
      <c r="E20" t="s">
        <v>114</v>
      </c>
      <c r="F20" t="s">
        <v>27</v>
      </c>
      <c r="G20" t="s">
        <v>28</v>
      </c>
      <c r="H20" t="s">
        <v>29</v>
      </c>
      <c r="I20" t="str">
        <f>INDEX(Level[Level],MATCH(PIs[[#This Row],[L]],Level[GUID],0),1)</f>
        <v>Major Must</v>
      </c>
      <c r="N20" t="s">
        <v>105</v>
      </c>
      <c r="O20" t="str">
        <f>INDEX(allsections[[S]:[Order]],MATCH(PIs[[#This Row],[SGUID]],allsections[SGUID],0),1)</f>
        <v>QMS 11 Minimum Qualification requirements for key staff</v>
      </c>
      <c r="P20" t="str">
        <f>INDEX(allsections[[S]:[Order]],MATCH(PIs[[#This Row],[SGUID]],allsections[SGUID],0),2)</f>
        <v>-</v>
      </c>
      <c r="Q20">
        <f>INDEX(allsections[[S]:[Order]],MATCH(PIs[[#This Row],[SGUID]],allsections[SGUID],0),3)</f>
        <v>11</v>
      </c>
      <c r="R20" t="s">
        <v>106</v>
      </c>
      <c r="S20" t="str">
        <f>INDEX(allsections[[S]:[Order]],MATCH(PIs[[#This Row],[SSGUID]],allsections[SGUID],0),1)</f>
        <v>QMS 11.3 Key Tasks -Internal farm auditors</v>
      </c>
      <c r="T20" t="str">
        <f>INDEX(allsections[[S]:[Order]],MATCH(PIs[[#This Row],[SSGUID]],allsections[SGUID],0),2)</f>
        <v>-</v>
      </c>
      <c r="U20" t="e">
        <f>INDEX(S2PQ_relational[],MATCH(PIs[[#This Row],[GUID]],S2PQ_relational[PIGUID],0),2)</f>
        <v>#N/A</v>
      </c>
      <c r="V20" t="b">
        <v>0</v>
      </c>
    </row>
    <row r="21" spans="1:22">
      <c r="A21" t="s">
        <v>115</v>
      </c>
      <c r="C21" t="s">
        <v>116</v>
      </c>
      <c r="D21" t="s">
        <v>117</v>
      </c>
      <c r="E21" t="s">
        <v>118</v>
      </c>
      <c r="F21" t="s">
        <v>27</v>
      </c>
      <c r="G21" t="s">
        <v>28</v>
      </c>
      <c r="H21" t="s">
        <v>29</v>
      </c>
      <c r="I21" t="str">
        <f>INDEX(Level[Level],MATCH(PIs[[#This Row],[L]],Level[GUID],0),1)</f>
        <v>Major Must</v>
      </c>
      <c r="N21" t="s">
        <v>105</v>
      </c>
      <c r="O21" t="str">
        <f>INDEX(allsections[[S]:[Order]],MATCH(PIs[[#This Row],[SGUID]],allsections[SGUID],0),1)</f>
        <v>QMS 11 Minimum Qualification requirements for key staff</v>
      </c>
      <c r="P21" t="str">
        <f>INDEX(allsections[[S]:[Order]],MATCH(PIs[[#This Row],[SGUID]],allsections[SGUID],0),2)</f>
        <v>-</v>
      </c>
      <c r="Q21">
        <f>INDEX(allsections[[S]:[Order]],MATCH(PIs[[#This Row],[SGUID]],allsections[SGUID],0),3)</f>
        <v>11</v>
      </c>
      <c r="R21" t="s">
        <v>119</v>
      </c>
      <c r="S21" t="str">
        <f>INDEX(allsections[[S]:[Order]],MATCH(PIs[[#This Row],[SSGUID]],allsections[SGUID],0),1)</f>
        <v>QMS 11.2 Key Tasks - Internal QMS auditors</v>
      </c>
      <c r="T21" t="str">
        <f>INDEX(allsections[[S]:[Order]],MATCH(PIs[[#This Row],[SSGUID]],allsections[SGUID],0),2)</f>
        <v>-</v>
      </c>
      <c r="U21" t="e">
        <f>INDEX(S2PQ_relational[],MATCH(PIs[[#This Row],[GUID]],S2PQ_relational[PIGUID],0),2)</f>
        <v>#N/A</v>
      </c>
      <c r="V21" t="b">
        <v>0</v>
      </c>
    </row>
    <row r="22" spans="1:22">
      <c r="A22" t="s">
        <v>120</v>
      </c>
      <c r="C22" t="s">
        <v>121</v>
      </c>
      <c r="D22" t="s">
        <v>122</v>
      </c>
      <c r="E22" t="s">
        <v>123</v>
      </c>
      <c r="F22" t="s">
        <v>27</v>
      </c>
      <c r="G22" t="s">
        <v>28</v>
      </c>
      <c r="H22" t="s">
        <v>29</v>
      </c>
      <c r="I22" t="str">
        <f>INDEX(Level[Level],MATCH(PIs[[#This Row],[L]],Level[GUID],0),1)</f>
        <v>Major Must</v>
      </c>
      <c r="N22" t="s">
        <v>105</v>
      </c>
      <c r="O22" t="str">
        <f>INDEX(allsections[[S]:[Order]],MATCH(PIs[[#This Row],[SGUID]],allsections[SGUID],0),1)</f>
        <v>QMS 11 Minimum Qualification requirements for key staff</v>
      </c>
      <c r="P22" t="str">
        <f>INDEX(allsections[[S]:[Order]],MATCH(PIs[[#This Row],[SGUID]],allsections[SGUID],0),2)</f>
        <v>-</v>
      </c>
      <c r="Q22">
        <f>INDEX(allsections[[S]:[Order]],MATCH(PIs[[#This Row],[SGUID]],allsections[SGUID],0),3)</f>
        <v>11</v>
      </c>
      <c r="R22" t="s">
        <v>119</v>
      </c>
      <c r="S22" t="str">
        <f>INDEX(allsections[[S]:[Order]],MATCH(PIs[[#This Row],[SSGUID]],allsections[SGUID],0),1)</f>
        <v>QMS 11.2 Key Tasks - Internal QMS auditors</v>
      </c>
      <c r="T22" t="str">
        <f>INDEX(allsections[[S]:[Order]],MATCH(PIs[[#This Row],[SSGUID]],allsections[SGUID],0),2)</f>
        <v>-</v>
      </c>
      <c r="U22" t="e">
        <f>INDEX(S2PQ_relational[],MATCH(PIs[[#This Row],[GUID]],S2PQ_relational[PIGUID],0),2)</f>
        <v>#N/A</v>
      </c>
      <c r="V22" t="b">
        <v>0</v>
      </c>
    </row>
    <row r="23" spans="1:22">
      <c r="A23" t="s">
        <v>124</v>
      </c>
      <c r="C23" t="s">
        <v>125</v>
      </c>
      <c r="D23" t="s">
        <v>126</v>
      </c>
      <c r="E23" t="s">
        <v>127</v>
      </c>
      <c r="F23" t="s">
        <v>27</v>
      </c>
      <c r="G23" t="s">
        <v>28</v>
      </c>
      <c r="H23" t="s">
        <v>29</v>
      </c>
      <c r="I23" t="str">
        <f>INDEX(Level[Level],MATCH(PIs[[#This Row],[L]],Level[GUID],0),1)</f>
        <v>Major Must</v>
      </c>
      <c r="N23" t="s">
        <v>105</v>
      </c>
      <c r="O23" t="str">
        <f>INDEX(allsections[[S]:[Order]],MATCH(PIs[[#This Row],[SGUID]],allsections[SGUID],0),1)</f>
        <v>QMS 11 Minimum Qualification requirements for key staff</v>
      </c>
      <c r="P23" t="str">
        <f>INDEX(allsections[[S]:[Order]],MATCH(PIs[[#This Row],[SGUID]],allsections[SGUID],0),2)</f>
        <v>-</v>
      </c>
      <c r="Q23">
        <f>INDEX(allsections[[S]:[Order]],MATCH(PIs[[#This Row],[SGUID]],allsections[SGUID],0),3)</f>
        <v>11</v>
      </c>
      <c r="R23" t="s">
        <v>119</v>
      </c>
      <c r="S23" t="str">
        <f>INDEX(allsections[[S]:[Order]],MATCH(PIs[[#This Row],[SSGUID]],allsections[SGUID],0),1)</f>
        <v>QMS 11.2 Key Tasks - Internal QMS auditors</v>
      </c>
      <c r="T23" t="str">
        <f>INDEX(allsections[[S]:[Order]],MATCH(PIs[[#This Row],[SSGUID]],allsections[SGUID],0),2)</f>
        <v>-</v>
      </c>
      <c r="U23" t="e">
        <f>INDEX(S2PQ_relational[],MATCH(PIs[[#This Row],[GUID]],S2PQ_relational[PIGUID],0),2)</f>
        <v>#N/A</v>
      </c>
      <c r="V23" t="b">
        <v>0</v>
      </c>
    </row>
    <row r="24" spans="1:22">
      <c r="A24" t="s">
        <v>128</v>
      </c>
      <c r="C24" t="s">
        <v>129</v>
      </c>
      <c r="D24" t="s">
        <v>130</v>
      </c>
      <c r="E24" t="s">
        <v>131</v>
      </c>
      <c r="F24" t="s">
        <v>27</v>
      </c>
      <c r="G24" t="s">
        <v>28</v>
      </c>
      <c r="H24" t="s">
        <v>29</v>
      </c>
      <c r="I24" t="str">
        <f>INDEX(Level[Level],MATCH(PIs[[#This Row],[L]],Level[GUID],0),1)</f>
        <v>Major Must</v>
      </c>
      <c r="N24" t="s">
        <v>105</v>
      </c>
      <c r="O24" t="str">
        <f>INDEX(allsections[[S]:[Order]],MATCH(PIs[[#This Row],[SGUID]],allsections[SGUID],0),1)</f>
        <v>QMS 11 Minimum Qualification requirements for key staff</v>
      </c>
      <c r="P24" t="str">
        <f>INDEX(allsections[[S]:[Order]],MATCH(PIs[[#This Row],[SGUID]],allsections[SGUID],0),2)</f>
        <v>-</v>
      </c>
      <c r="Q24">
        <f>INDEX(allsections[[S]:[Order]],MATCH(PIs[[#This Row],[SGUID]],allsections[SGUID],0),3)</f>
        <v>11</v>
      </c>
      <c r="R24" t="s">
        <v>132</v>
      </c>
      <c r="S24" t="str">
        <f>INDEX(allsections[[S]:[Order]],MATCH(PIs[[#This Row],[SSGUID]],allsections[SGUID],0),1)</f>
        <v>QMS 11.1 Key Tasks - QMS manager</v>
      </c>
      <c r="T24" t="str">
        <f>INDEX(allsections[[S]:[Order]],MATCH(PIs[[#This Row],[SSGUID]],allsections[SGUID],0),2)</f>
        <v>-</v>
      </c>
      <c r="U24" t="e">
        <f>INDEX(S2PQ_relational[],MATCH(PIs[[#This Row],[GUID]],S2PQ_relational[PIGUID],0),2)</f>
        <v>#N/A</v>
      </c>
      <c r="V24" t="b">
        <v>0</v>
      </c>
    </row>
    <row r="25" spans="1:22">
      <c r="A25" t="s">
        <v>133</v>
      </c>
      <c r="C25" t="s">
        <v>134</v>
      </c>
      <c r="D25" t="s">
        <v>135</v>
      </c>
      <c r="E25" t="s">
        <v>136</v>
      </c>
      <c r="F25" t="s">
        <v>27</v>
      </c>
      <c r="G25" t="s">
        <v>28</v>
      </c>
      <c r="H25" t="s">
        <v>29</v>
      </c>
      <c r="I25" t="str">
        <f>INDEX(Level[Level],MATCH(PIs[[#This Row],[L]],Level[GUID],0),1)</f>
        <v>Major Must</v>
      </c>
      <c r="N25" t="s">
        <v>105</v>
      </c>
      <c r="O25" t="str">
        <f>INDEX(allsections[[S]:[Order]],MATCH(PIs[[#This Row],[SGUID]],allsections[SGUID],0),1)</f>
        <v>QMS 11 Minimum Qualification requirements for key staff</v>
      </c>
      <c r="P25" t="str">
        <f>INDEX(allsections[[S]:[Order]],MATCH(PIs[[#This Row],[SGUID]],allsections[SGUID],0),2)</f>
        <v>-</v>
      </c>
      <c r="Q25">
        <f>INDEX(allsections[[S]:[Order]],MATCH(PIs[[#This Row],[SGUID]],allsections[SGUID],0),3)</f>
        <v>11</v>
      </c>
      <c r="R25" t="s">
        <v>132</v>
      </c>
      <c r="S25" t="str">
        <f>INDEX(allsections[[S]:[Order]],MATCH(PIs[[#This Row],[SSGUID]],allsections[SGUID],0),1)</f>
        <v>QMS 11.1 Key Tasks - QMS manager</v>
      </c>
      <c r="T25" t="str">
        <f>INDEX(allsections[[S]:[Order]],MATCH(PIs[[#This Row],[SSGUID]],allsections[SGUID],0),2)</f>
        <v>-</v>
      </c>
      <c r="U25" t="e">
        <f>INDEX(S2PQ_relational[],MATCH(PIs[[#This Row],[GUID]],S2PQ_relational[PIGUID],0),2)</f>
        <v>#N/A</v>
      </c>
      <c r="V25" t="b">
        <v>0</v>
      </c>
    </row>
    <row r="26" spans="1:22">
      <c r="A26" t="s">
        <v>137</v>
      </c>
      <c r="C26" t="s">
        <v>138</v>
      </c>
      <c r="D26" t="s">
        <v>139</v>
      </c>
      <c r="E26" t="s">
        <v>140</v>
      </c>
      <c r="F26" t="s">
        <v>27</v>
      </c>
      <c r="G26" t="s">
        <v>28</v>
      </c>
      <c r="H26" t="s">
        <v>29</v>
      </c>
      <c r="I26" t="str">
        <f>INDEX(Level[Level],MATCH(PIs[[#This Row],[L]],Level[GUID],0),1)</f>
        <v>Major Must</v>
      </c>
      <c r="N26" t="s">
        <v>105</v>
      </c>
      <c r="O26" t="str">
        <f>INDEX(allsections[[S]:[Order]],MATCH(PIs[[#This Row],[SGUID]],allsections[SGUID],0),1)</f>
        <v>QMS 11 Minimum Qualification requirements for key staff</v>
      </c>
      <c r="P26" t="str">
        <f>INDEX(allsections[[S]:[Order]],MATCH(PIs[[#This Row],[SGUID]],allsections[SGUID],0),2)</f>
        <v>-</v>
      </c>
      <c r="Q26">
        <f>INDEX(allsections[[S]:[Order]],MATCH(PIs[[#This Row],[SGUID]],allsections[SGUID],0),3)</f>
        <v>11</v>
      </c>
      <c r="R26" t="s">
        <v>132</v>
      </c>
      <c r="S26" t="str">
        <f>INDEX(allsections[[S]:[Order]],MATCH(PIs[[#This Row],[SSGUID]],allsections[SGUID],0),1)</f>
        <v>QMS 11.1 Key Tasks - QMS manager</v>
      </c>
      <c r="T26" t="str">
        <f>INDEX(allsections[[S]:[Order]],MATCH(PIs[[#This Row],[SSGUID]],allsections[SGUID],0),2)</f>
        <v>-</v>
      </c>
      <c r="U26" t="e">
        <f>INDEX(S2PQ_relational[],MATCH(PIs[[#This Row],[GUID]],S2PQ_relational[PIGUID],0),2)</f>
        <v>#N/A</v>
      </c>
      <c r="V26" t="b">
        <v>0</v>
      </c>
    </row>
    <row r="27" spans="1:22">
      <c r="A27" t="s">
        <v>141</v>
      </c>
      <c r="C27" t="s">
        <v>142</v>
      </c>
      <c r="D27" t="s">
        <v>143</v>
      </c>
      <c r="E27" t="s">
        <v>144</v>
      </c>
      <c r="F27" t="s">
        <v>27</v>
      </c>
      <c r="G27" t="s">
        <v>28</v>
      </c>
      <c r="H27" t="s">
        <v>29</v>
      </c>
      <c r="I27" t="str">
        <f>INDEX(Level[Level],MATCH(PIs[[#This Row],[L]],Level[GUID],0),1)</f>
        <v>Major Must</v>
      </c>
      <c r="N27" t="s">
        <v>105</v>
      </c>
      <c r="O27" t="str">
        <f>INDEX(allsections[[S]:[Order]],MATCH(PIs[[#This Row],[SGUID]],allsections[SGUID],0),1)</f>
        <v>QMS 11 Minimum Qualification requirements for key staff</v>
      </c>
      <c r="P27" t="str">
        <f>INDEX(allsections[[S]:[Order]],MATCH(PIs[[#This Row],[SGUID]],allsections[SGUID],0),2)</f>
        <v>-</v>
      </c>
      <c r="Q27">
        <f>INDEX(allsections[[S]:[Order]],MATCH(PIs[[#This Row],[SGUID]],allsections[SGUID],0),3)</f>
        <v>11</v>
      </c>
      <c r="R27" t="s">
        <v>132</v>
      </c>
      <c r="S27" t="str">
        <f>INDEX(allsections[[S]:[Order]],MATCH(PIs[[#This Row],[SSGUID]],allsections[SGUID],0),1)</f>
        <v>QMS 11.1 Key Tasks - QMS manager</v>
      </c>
      <c r="T27" t="str">
        <f>INDEX(allsections[[S]:[Order]],MATCH(PIs[[#This Row],[SSGUID]],allsections[SGUID],0),2)</f>
        <v>-</v>
      </c>
      <c r="U27" t="e">
        <f>INDEX(S2PQ_relational[],MATCH(PIs[[#This Row],[GUID]],S2PQ_relational[PIGUID],0),2)</f>
        <v>#N/A</v>
      </c>
      <c r="V27" t="b">
        <v>0</v>
      </c>
    </row>
    <row r="28" spans="1:22">
      <c r="A28" t="s">
        <v>145</v>
      </c>
      <c r="C28" t="s">
        <v>146</v>
      </c>
      <c r="D28" t="s">
        <v>147</v>
      </c>
      <c r="E28" t="s">
        <v>148</v>
      </c>
      <c r="F28" t="s">
        <v>27</v>
      </c>
      <c r="G28" t="s">
        <v>28</v>
      </c>
      <c r="H28" t="s">
        <v>29</v>
      </c>
      <c r="I28" t="str">
        <f>INDEX(Level[Level],MATCH(PIs[[#This Row],[L]],Level[GUID],0),1)</f>
        <v>Major Must</v>
      </c>
      <c r="N28" t="s">
        <v>105</v>
      </c>
      <c r="O28" t="str">
        <f>INDEX(allsections[[S]:[Order]],MATCH(PIs[[#This Row],[SGUID]],allsections[SGUID],0),1)</f>
        <v>QMS 11 Minimum Qualification requirements for key staff</v>
      </c>
      <c r="P28" t="str">
        <f>INDEX(allsections[[S]:[Order]],MATCH(PIs[[#This Row],[SGUID]],allsections[SGUID],0),2)</f>
        <v>-</v>
      </c>
      <c r="Q28">
        <f>INDEX(allsections[[S]:[Order]],MATCH(PIs[[#This Row],[SGUID]],allsections[SGUID],0),3)</f>
        <v>11</v>
      </c>
      <c r="R28" t="s">
        <v>132</v>
      </c>
      <c r="S28" t="str">
        <f>INDEX(allsections[[S]:[Order]],MATCH(PIs[[#This Row],[SSGUID]],allsections[SGUID],0),1)</f>
        <v>QMS 11.1 Key Tasks - QMS manager</v>
      </c>
      <c r="T28" t="str">
        <f>INDEX(allsections[[S]:[Order]],MATCH(PIs[[#This Row],[SSGUID]],allsections[SGUID],0),2)</f>
        <v>-</v>
      </c>
      <c r="U28" t="e">
        <f>INDEX(S2PQ_relational[],MATCH(PIs[[#This Row],[GUID]],S2PQ_relational[PIGUID],0),2)</f>
        <v>#N/A</v>
      </c>
      <c r="V28" t="b">
        <v>0</v>
      </c>
    </row>
    <row r="29" spans="1:22">
      <c r="A29" t="s">
        <v>149</v>
      </c>
      <c r="C29" t="s">
        <v>150</v>
      </c>
      <c r="D29" t="s">
        <v>151</v>
      </c>
      <c r="E29" t="s">
        <v>152</v>
      </c>
      <c r="F29" t="s">
        <v>27</v>
      </c>
      <c r="G29" t="s">
        <v>28</v>
      </c>
      <c r="H29" t="s">
        <v>29</v>
      </c>
      <c r="I29" t="str">
        <f>INDEX(Level[Level],MATCH(PIs[[#This Row],[L]],Level[GUID],0),1)</f>
        <v>Major Must</v>
      </c>
      <c r="N29" t="s">
        <v>153</v>
      </c>
      <c r="O29" t="str">
        <f>INDEX(allsections[[S]:[Order]],MATCH(PIs[[#This Row],[SGUID]],allsections[SGUID],0),1)</f>
        <v>QMS 10 Logo Use</v>
      </c>
      <c r="P29" t="str">
        <f>INDEX(allsections[[S]:[Order]],MATCH(PIs[[#This Row],[SGUID]],allsections[SGUID],0),2)</f>
        <v>-</v>
      </c>
      <c r="Q29">
        <f>INDEX(allsections[[S]:[Order]],MATCH(PIs[[#This Row],[SGUID]],allsections[SGUID],0),3)</f>
        <v>10</v>
      </c>
      <c r="R29" t="s">
        <v>31</v>
      </c>
      <c r="S29" t="str">
        <f>INDEX(allsections[[S]:[Order]],MATCH(PIs[[#This Row],[SSGUID]],allsections[SGUID],0),1)</f>
        <v>-</v>
      </c>
      <c r="T29" t="str">
        <f>INDEX(allsections[[S]:[Order]],MATCH(PIs[[#This Row],[SSGUID]],allsections[SGUID],0),2)</f>
        <v>-</v>
      </c>
      <c r="U29" t="e">
        <f>INDEX(S2PQ_relational[],MATCH(PIs[[#This Row],[GUID]],S2PQ_relational[PIGUID],0),2)</f>
        <v>#N/A</v>
      </c>
      <c r="V29" t="b">
        <v>0</v>
      </c>
    </row>
    <row r="30" spans="1:22">
      <c r="A30" t="s">
        <v>154</v>
      </c>
      <c r="C30" t="s">
        <v>155</v>
      </c>
      <c r="D30" t="s">
        <v>156</v>
      </c>
      <c r="E30" t="s">
        <v>157</v>
      </c>
      <c r="F30" t="s">
        <v>27</v>
      </c>
      <c r="G30" t="s">
        <v>28</v>
      </c>
      <c r="H30" t="s">
        <v>29</v>
      </c>
      <c r="I30" t="str">
        <f>INDEX(Level[Level],MATCH(PIs[[#This Row],[L]],Level[GUID],0),1)</f>
        <v>Major Must</v>
      </c>
      <c r="N30" t="s">
        <v>158</v>
      </c>
      <c r="O30" t="str">
        <f>INDEX(allsections[[S]:[Order]],MATCH(PIs[[#This Row],[SGUID]],allsections[SGUID],0),1)</f>
        <v>QMS 09 Registration of additional members/sites to the certificate</v>
      </c>
      <c r="P30" t="str">
        <f>INDEX(allsections[[S]:[Order]],MATCH(PIs[[#This Row],[SGUID]],allsections[SGUID],0),2)</f>
        <v>-</v>
      </c>
      <c r="Q30">
        <f>INDEX(allsections[[S]:[Order]],MATCH(PIs[[#This Row],[SGUID]],allsections[SGUID],0),3)</f>
        <v>9</v>
      </c>
      <c r="R30" t="s">
        <v>31</v>
      </c>
      <c r="S30" t="str">
        <f>INDEX(allsections[[S]:[Order]],MATCH(PIs[[#This Row],[SSGUID]],allsections[SGUID],0),1)</f>
        <v>-</v>
      </c>
      <c r="T30" t="str">
        <f>INDEX(allsections[[S]:[Order]],MATCH(PIs[[#This Row],[SSGUID]],allsections[SGUID],0),2)</f>
        <v>-</v>
      </c>
      <c r="U30" t="e">
        <f>INDEX(S2PQ_relational[],MATCH(PIs[[#This Row],[GUID]],S2PQ_relational[PIGUID],0),2)</f>
        <v>#N/A</v>
      </c>
      <c r="V30" t="b">
        <v>0</v>
      </c>
    </row>
    <row r="31" spans="1:22">
      <c r="A31" t="s">
        <v>159</v>
      </c>
      <c r="C31" t="s">
        <v>160</v>
      </c>
      <c r="D31" t="s">
        <v>161</v>
      </c>
      <c r="E31" t="s">
        <v>162</v>
      </c>
      <c r="F31" t="s">
        <v>27</v>
      </c>
      <c r="G31" t="s">
        <v>28</v>
      </c>
      <c r="H31" t="s">
        <v>29</v>
      </c>
      <c r="I31" t="str">
        <f>INDEX(Level[Level],MATCH(PIs[[#This Row],[L]],Level[GUID],0),1)</f>
        <v>Major Must</v>
      </c>
      <c r="N31" t="s">
        <v>158</v>
      </c>
      <c r="O31" t="str">
        <f>INDEX(allsections[[S]:[Order]],MATCH(PIs[[#This Row],[SGUID]],allsections[SGUID],0),1)</f>
        <v>QMS 09 Registration of additional members/sites to the certificate</v>
      </c>
      <c r="P31" t="str">
        <f>INDEX(allsections[[S]:[Order]],MATCH(PIs[[#This Row],[SGUID]],allsections[SGUID],0),2)</f>
        <v>-</v>
      </c>
      <c r="Q31">
        <f>INDEX(allsections[[S]:[Order]],MATCH(PIs[[#This Row],[SGUID]],allsections[SGUID],0),3)</f>
        <v>9</v>
      </c>
      <c r="R31" t="s">
        <v>31</v>
      </c>
      <c r="S31" t="str">
        <f>INDEX(allsections[[S]:[Order]],MATCH(PIs[[#This Row],[SSGUID]],allsections[SGUID],0),1)</f>
        <v>-</v>
      </c>
      <c r="T31" t="str">
        <f>INDEX(allsections[[S]:[Order]],MATCH(PIs[[#This Row],[SSGUID]],allsections[SGUID],0),2)</f>
        <v>-</v>
      </c>
      <c r="U31" t="e">
        <f>INDEX(S2PQ_relational[],MATCH(PIs[[#This Row],[GUID]],S2PQ_relational[PIGUID],0),2)</f>
        <v>#N/A</v>
      </c>
      <c r="V31" t="b">
        <v>0</v>
      </c>
    </row>
    <row r="32" spans="1:22">
      <c r="A32" t="s">
        <v>163</v>
      </c>
      <c r="C32" t="s">
        <v>164</v>
      </c>
      <c r="D32" t="s">
        <v>165</v>
      </c>
      <c r="E32" t="s">
        <v>166</v>
      </c>
      <c r="F32" t="s">
        <v>27</v>
      </c>
      <c r="G32" t="s">
        <v>28</v>
      </c>
      <c r="H32" t="s">
        <v>29</v>
      </c>
      <c r="I32" t="str">
        <f>INDEX(Level[Level],MATCH(PIs[[#This Row],[L]],Level[GUID],0),1)</f>
        <v>Major Must</v>
      </c>
      <c r="N32" t="s">
        <v>158</v>
      </c>
      <c r="O32" t="str">
        <f>INDEX(allsections[[S]:[Order]],MATCH(PIs[[#This Row],[SGUID]],allsections[SGUID],0),1)</f>
        <v>QMS 09 Registration of additional members/sites to the certificate</v>
      </c>
      <c r="P32" t="str">
        <f>INDEX(allsections[[S]:[Order]],MATCH(PIs[[#This Row],[SGUID]],allsections[SGUID],0),2)</f>
        <v>-</v>
      </c>
      <c r="Q32">
        <f>INDEX(allsections[[S]:[Order]],MATCH(PIs[[#This Row],[SGUID]],allsections[SGUID],0),3)</f>
        <v>9</v>
      </c>
      <c r="R32" t="s">
        <v>31</v>
      </c>
      <c r="S32" t="str">
        <f>INDEX(allsections[[S]:[Order]],MATCH(PIs[[#This Row],[SSGUID]],allsections[SGUID],0),1)</f>
        <v>-</v>
      </c>
      <c r="T32" t="str">
        <f>INDEX(allsections[[S]:[Order]],MATCH(PIs[[#This Row],[SSGUID]],allsections[SGUID],0),2)</f>
        <v>-</v>
      </c>
      <c r="U32" t="e">
        <f>INDEX(S2PQ_relational[],MATCH(PIs[[#This Row],[GUID]],S2PQ_relational[PIGUID],0),2)</f>
        <v>#N/A</v>
      </c>
      <c r="V32" t="b">
        <v>0</v>
      </c>
    </row>
    <row r="33" spans="1:22">
      <c r="A33" t="s">
        <v>167</v>
      </c>
      <c r="C33" t="s">
        <v>168</v>
      </c>
      <c r="D33" t="s">
        <v>169</v>
      </c>
      <c r="E33" t="s">
        <v>170</v>
      </c>
      <c r="F33" t="s">
        <v>27</v>
      </c>
      <c r="G33" t="s">
        <v>28</v>
      </c>
      <c r="H33" t="s">
        <v>29</v>
      </c>
      <c r="I33" t="str">
        <f>INDEX(Level[Level],MATCH(PIs[[#This Row],[L]],Level[GUID],0),1)</f>
        <v>Major Must</v>
      </c>
      <c r="N33" t="s">
        <v>158</v>
      </c>
      <c r="O33" t="str">
        <f>INDEX(allsections[[S]:[Order]],MATCH(PIs[[#This Row],[SGUID]],allsections[SGUID],0),1)</f>
        <v>QMS 09 Registration of additional members/sites to the certificate</v>
      </c>
      <c r="P33" t="str">
        <f>INDEX(allsections[[S]:[Order]],MATCH(PIs[[#This Row],[SGUID]],allsections[SGUID],0),2)</f>
        <v>-</v>
      </c>
      <c r="Q33">
        <f>INDEX(allsections[[S]:[Order]],MATCH(PIs[[#This Row],[SGUID]],allsections[SGUID],0),3)</f>
        <v>9</v>
      </c>
      <c r="R33" t="s">
        <v>31</v>
      </c>
      <c r="S33" t="str">
        <f>INDEX(allsections[[S]:[Order]],MATCH(PIs[[#This Row],[SSGUID]],allsections[SGUID],0),1)</f>
        <v>-</v>
      </c>
      <c r="T33" t="str">
        <f>INDEX(allsections[[S]:[Order]],MATCH(PIs[[#This Row],[SSGUID]],allsections[SGUID],0),2)</f>
        <v>-</v>
      </c>
      <c r="U33" t="e">
        <f>INDEX(S2PQ_relational[],MATCH(PIs[[#This Row],[GUID]],S2PQ_relational[PIGUID],0),2)</f>
        <v>#N/A</v>
      </c>
      <c r="V33" t="b">
        <v>0</v>
      </c>
    </row>
    <row r="34" spans="1:22">
      <c r="A34" t="s">
        <v>171</v>
      </c>
      <c r="C34" t="s">
        <v>172</v>
      </c>
      <c r="D34" t="s">
        <v>173</v>
      </c>
      <c r="E34" t="s">
        <v>174</v>
      </c>
      <c r="F34" t="s">
        <v>27</v>
      </c>
      <c r="G34" t="s">
        <v>28</v>
      </c>
      <c r="H34" t="s">
        <v>29</v>
      </c>
      <c r="I34" t="str">
        <f>INDEX(Level[Level],MATCH(PIs[[#This Row],[L]],Level[GUID],0),1)</f>
        <v>Major Must</v>
      </c>
      <c r="N34" t="s">
        <v>158</v>
      </c>
      <c r="O34" t="str">
        <f>INDEX(allsections[[S]:[Order]],MATCH(PIs[[#This Row],[SGUID]],allsections[SGUID],0),1)</f>
        <v>QMS 09 Registration of additional members/sites to the certificate</v>
      </c>
      <c r="P34" t="str">
        <f>INDEX(allsections[[S]:[Order]],MATCH(PIs[[#This Row],[SGUID]],allsections[SGUID],0),2)</f>
        <v>-</v>
      </c>
      <c r="Q34">
        <f>INDEX(allsections[[S]:[Order]],MATCH(PIs[[#This Row],[SGUID]],allsections[SGUID],0),3)</f>
        <v>9</v>
      </c>
      <c r="R34" t="s">
        <v>31</v>
      </c>
      <c r="S34" t="str">
        <f>INDEX(allsections[[S]:[Order]],MATCH(PIs[[#This Row],[SSGUID]],allsections[SGUID],0),1)</f>
        <v>-</v>
      </c>
      <c r="T34" t="str">
        <f>INDEX(allsections[[S]:[Order]],MATCH(PIs[[#This Row],[SSGUID]],allsections[SGUID],0),2)</f>
        <v>-</v>
      </c>
      <c r="U34" t="e">
        <f>INDEX(S2PQ_relational[],MATCH(PIs[[#This Row],[GUID]],S2PQ_relational[PIGUID],0),2)</f>
        <v>#N/A</v>
      </c>
      <c r="V34" t="b">
        <v>0</v>
      </c>
    </row>
    <row r="35" spans="1:22">
      <c r="A35" t="s">
        <v>175</v>
      </c>
      <c r="C35" t="s">
        <v>176</v>
      </c>
      <c r="D35" t="s">
        <v>177</v>
      </c>
      <c r="E35" t="s">
        <v>178</v>
      </c>
      <c r="F35" t="s">
        <v>27</v>
      </c>
      <c r="G35" t="s">
        <v>28</v>
      </c>
      <c r="H35" t="s">
        <v>29</v>
      </c>
      <c r="I35" t="str">
        <f>INDEX(Level[Level],MATCH(PIs[[#This Row],[L]],Level[GUID],0),1)</f>
        <v>Major Must</v>
      </c>
      <c r="N35" t="s">
        <v>158</v>
      </c>
      <c r="O35" t="str">
        <f>INDEX(allsections[[S]:[Order]],MATCH(PIs[[#This Row],[SGUID]],allsections[SGUID],0),1)</f>
        <v>QMS 09 Registration of additional members/sites to the certificate</v>
      </c>
      <c r="P35" t="str">
        <f>INDEX(allsections[[S]:[Order]],MATCH(PIs[[#This Row],[SGUID]],allsections[SGUID],0),2)</f>
        <v>-</v>
      </c>
      <c r="Q35">
        <f>INDEX(allsections[[S]:[Order]],MATCH(PIs[[#This Row],[SGUID]],allsections[SGUID],0),3)</f>
        <v>9</v>
      </c>
      <c r="R35" t="s">
        <v>31</v>
      </c>
      <c r="S35" t="str">
        <f>INDEX(allsections[[S]:[Order]],MATCH(PIs[[#This Row],[SSGUID]],allsections[SGUID],0),1)</f>
        <v>-</v>
      </c>
      <c r="T35" t="str">
        <f>INDEX(allsections[[S]:[Order]],MATCH(PIs[[#This Row],[SSGUID]],allsections[SGUID],0),2)</f>
        <v>-</v>
      </c>
      <c r="U35" t="e">
        <f>INDEX(S2PQ_relational[],MATCH(PIs[[#This Row],[GUID]],S2PQ_relational[PIGUID],0),2)</f>
        <v>#N/A</v>
      </c>
      <c r="V35" t="b">
        <v>0</v>
      </c>
    </row>
    <row r="36" spans="1:22">
      <c r="A36" t="s">
        <v>179</v>
      </c>
      <c r="C36" t="s">
        <v>180</v>
      </c>
      <c r="D36" t="s">
        <v>181</v>
      </c>
      <c r="E36" t="s">
        <v>182</v>
      </c>
      <c r="F36" t="s">
        <v>27</v>
      </c>
      <c r="G36" t="s">
        <v>28</v>
      </c>
      <c r="H36" t="s">
        <v>29</v>
      </c>
      <c r="I36" t="str">
        <f>INDEX(Level[Level],MATCH(PIs[[#This Row],[L]],Level[GUID],0),1)</f>
        <v>Major Must</v>
      </c>
      <c r="N36" t="s">
        <v>183</v>
      </c>
      <c r="O36" t="str">
        <f>INDEX(allsections[[S]:[Order]],MATCH(PIs[[#This Row],[SGUID]],allsections[SGUID],0),1)</f>
        <v>QMS 08 Outsourced activities</v>
      </c>
      <c r="P36" t="str">
        <f>INDEX(allsections[[S]:[Order]],MATCH(PIs[[#This Row],[SGUID]],allsections[SGUID],0),2)</f>
        <v>-</v>
      </c>
      <c r="Q36">
        <f>INDEX(allsections[[S]:[Order]],MATCH(PIs[[#This Row],[SGUID]],allsections[SGUID],0),3)</f>
        <v>8</v>
      </c>
      <c r="R36" t="s">
        <v>31</v>
      </c>
      <c r="S36" t="str">
        <f>INDEX(allsections[[S]:[Order]],MATCH(PIs[[#This Row],[SSGUID]],allsections[SGUID],0),1)</f>
        <v>-</v>
      </c>
      <c r="T36" t="str">
        <f>INDEX(allsections[[S]:[Order]],MATCH(PIs[[#This Row],[SSGUID]],allsections[SGUID],0),2)</f>
        <v>-</v>
      </c>
      <c r="U36" t="e">
        <f>INDEX(S2PQ_relational[],MATCH(PIs[[#This Row],[GUID]],S2PQ_relational[PIGUID],0),2)</f>
        <v>#N/A</v>
      </c>
      <c r="V36" t="b">
        <v>0</v>
      </c>
    </row>
    <row r="37" spans="1:22">
      <c r="A37" t="s">
        <v>184</v>
      </c>
      <c r="C37" t="s">
        <v>185</v>
      </c>
      <c r="D37" t="s">
        <v>186</v>
      </c>
      <c r="E37" t="s">
        <v>187</v>
      </c>
      <c r="F37" t="s">
        <v>27</v>
      </c>
      <c r="G37" t="s">
        <v>28</v>
      </c>
      <c r="H37" t="s">
        <v>29</v>
      </c>
      <c r="I37" t="str">
        <f>INDEX(Level[Level],MATCH(PIs[[#This Row],[L]],Level[GUID],0),1)</f>
        <v>Major Must</v>
      </c>
      <c r="N37" t="s">
        <v>183</v>
      </c>
      <c r="O37" t="str">
        <f>INDEX(allsections[[S]:[Order]],MATCH(PIs[[#This Row],[SGUID]],allsections[SGUID],0),1)</f>
        <v>QMS 08 Outsourced activities</v>
      </c>
      <c r="P37" t="str">
        <f>INDEX(allsections[[S]:[Order]],MATCH(PIs[[#This Row],[SGUID]],allsections[SGUID],0),2)</f>
        <v>-</v>
      </c>
      <c r="Q37">
        <f>INDEX(allsections[[S]:[Order]],MATCH(PIs[[#This Row],[SGUID]],allsections[SGUID],0),3)</f>
        <v>8</v>
      </c>
      <c r="R37" t="s">
        <v>31</v>
      </c>
      <c r="S37" t="str">
        <f>INDEX(allsections[[S]:[Order]],MATCH(PIs[[#This Row],[SSGUID]],allsections[SGUID],0),1)</f>
        <v>-</v>
      </c>
      <c r="T37" t="str">
        <f>INDEX(allsections[[S]:[Order]],MATCH(PIs[[#This Row],[SSGUID]],allsections[SGUID],0),2)</f>
        <v>-</v>
      </c>
      <c r="U37" t="e">
        <f>INDEX(S2PQ_relational[],MATCH(PIs[[#This Row],[GUID]],S2PQ_relational[PIGUID],0),2)</f>
        <v>#N/A</v>
      </c>
      <c r="V37" t="b">
        <v>0</v>
      </c>
    </row>
    <row r="38" spans="1:22">
      <c r="A38" t="s">
        <v>188</v>
      </c>
      <c r="C38" t="s">
        <v>189</v>
      </c>
      <c r="D38" t="s">
        <v>190</v>
      </c>
      <c r="E38" t="s">
        <v>191</v>
      </c>
      <c r="F38" t="s">
        <v>27</v>
      </c>
      <c r="G38" t="s">
        <v>28</v>
      </c>
      <c r="H38" t="s">
        <v>29</v>
      </c>
      <c r="I38" t="str">
        <f>INDEX(Level[Level],MATCH(PIs[[#This Row],[L]],Level[GUID],0),1)</f>
        <v>Major Must</v>
      </c>
      <c r="N38" t="s">
        <v>183</v>
      </c>
      <c r="O38" t="str">
        <f>INDEX(allsections[[S]:[Order]],MATCH(PIs[[#This Row],[SGUID]],allsections[SGUID],0),1)</f>
        <v>QMS 08 Outsourced activities</v>
      </c>
      <c r="P38" t="str">
        <f>INDEX(allsections[[S]:[Order]],MATCH(PIs[[#This Row],[SGUID]],allsections[SGUID],0),2)</f>
        <v>-</v>
      </c>
      <c r="Q38">
        <f>INDEX(allsections[[S]:[Order]],MATCH(PIs[[#This Row],[SGUID]],allsections[SGUID],0),3)</f>
        <v>8</v>
      </c>
      <c r="R38" t="s">
        <v>31</v>
      </c>
      <c r="S38" t="str">
        <f>INDEX(allsections[[S]:[Order]],MATCH(PIs[[#This Row],[SSGUID]],allsections[SGUID],0),1)</f>
        <v>-</v>
      </c>
      <c r="T38" t="str">
        <f>INDEX(allsections[[S]:[Order]],MATCH(PIs[[#This Row],[SSGUID]],allsections[SGUID],0),2)</f>
        <v>-</v>
      </c>
      <c r="U38" t="e">
        <f>INDEX(S2PQ_relational[],MATCH(PIs[[#This Row],[GUID]],S2PQ_relational[PIGUID],0),2)</f>
        <v>#N/A</v>
      </c>
      <c r="V38" t="b">
        <v>0</v>
      </c>
    </row>
    <row r="39" spans="1:22">
      <c r="A39" t="s">
        <v>192</v>
      </c>
      <c r="C39" t="s">
        <v>193</v>
      </c>
      <c r="D39" t="s">
        <v>194</v>
      </c>
      <c r="E39" t="s">
        <v>195</v>
      </c>
      <c r="F39" t="s">
        <v>27</v>
      </c>
      <c r="G39" t="s">
        <v>28</v>
      </c>
      <c r="H39" t="s">
        <v>29</v>
      </c>
      <c r="I39" t="str">
        <f>INDEX(Level[Level],MATCH(PIs[[#This Row],[L]],Level[GUID],0),1)</f>
        <v>Major Must</v>
      </c>
      <c r="N39" t="s">
        <v>183</v>
      </c>
      <c r="O39" t="str">
        <f>INDEX(allsections[[S]:[Order]],MATCH(PIs[[#This Row],[SGUID]],allsections[SGUID],0),1)</f>
        <v>QMS 08 Outsourced activities</v>
      </c>
      <c r="P39" t="str">
        <f>INDEX(allsections[[S]:[Order]],MATCH(PIs[[#This Row],[SGUID]],allsections[SGUID],0),2)</f>
        <v>-</v>
      </c>
      <c r="Q39">
        <f>INDEX(allsections[[S]:[Order]],MATCH(PIs[[#This Row],[SGUID]],allsections[SGUID],0),3)</f>
        <v>8</v>
      </c>
      <c r="R39" t="s">
        <v>31</v>
      </c>
      <c r="S39" t="str">
        <f>INDEX(allsections[[S]:[Order]],MATCH(PIs[[#This Row],[SSGUID]],allsections[SGUID],0),1)</f>
        <v>-</v>
      </c>
      <c r="T39" t="str">
        <f>INDEX(allsections[[S]:[Order]],MATCH(PIs[[#This Row],[SSGUID]],allsections[SGUID],0),2)</f>
        <v>-</v>
      </c>
      <c r="U39" t="e">
        <f>INDEX(S2PQ_relational[],MATCH(PIs[[#This Row],[GUID]],S2PQ_relational[PIGUID],0),2)</f>
        <v>#N/A</v>
      </c>
      <c r="V39" t="b">
        <v>0</v>
      </c>
    </row>
    <row r="40" spans="1:22">
      <c r="A40" t="s">
        <v>196</v>
      </c>
      <c r="C40" t="s">
        <v>197</v>
      </c>
      <c r="D40" t="s">
        <v>198</v>
      </c>
      <c r="E40" t="s">
        <v>199</v>
      </c>
      <c r="F40" t="s">
        <v>27</v>
      </c>
      <c r="G40" t="s">
        <v>28</v>
      </c>
      <c r="H40" t="s">
        <v>29</v>
      </c>
      <c r="I40" t="str">
        <f>INDEX(Level[Level],MATCH(PIs[[#This Row],[L]],Level[GUID],0),1)</f>
        <v>Major Must</v>
      </c>
      <c r="N40" t="s">
        <v>200</v>
      </c>
      <c r="O40" t="str">
        <f>INDEX(allsections[[S]:[Order]],MATCH(PIs[[#This Row],[SGUID]],allsections[SGUID],0),1)</f>
        <v>QMS 07 Product withdrawal</v>
      </c>
      <c r="P40" t="str">
        <f>INDEX(allsections[[S]:[Order]],MATCH(PIs[[#This Row],[SGUID]],allsections[SGUID],0),2)</f>
        <v>-</v>
      </c>
      <c r="Q40">
        <f>INDEX(allsections[[S]:[Order]],MATCH(PIs[[#This Row],[SGUID]],allsections[SGUID],0),3)</f>
        <v>7</v>
      </c>
      <c r="R40" t="s">
        <v>31</v>
      </c>
      <c r="S40" t="str">
        <f>INDEX(allsections[[S]:[Order]],MATCH(PIs[[#This Row],[SSGUID]],allsections[SGUID],0),1)</f>
        <v>-</v>
      </c>
      <c r="T40" t="str">
        <f>INDEX(allsections[[S]:[Order]],MATCH(PIs[[#This Row],[SSGUID]],allsections[SGUID],0),2)</f>
        <v>-</v>
      </c>
      <c r="U40" t="e">
        <f>INDEX(S2PQ_relational[],MATCH(PIs[[#This Row],[GUID]],S2PQ_relational[PIGUID],0),2)</f>
        <v>#N/A</v>
      </c>
      <c r="V40" t="b">
        <v>0</v>
      </c>
    </row>
    <row r="41" spans="1:22">
      <c r="A41" t="s">
        <v>201</v>
      </c>
      <c r="C41" t="s">
        <v>202</v>
      </c>
      <c r="D41" t="s">
        <v>203</v>
      </c>
      <c r="E41" t="s">
        <v>204</v>
      </c>
      <c r="F41" t="s">
        <v>27</v>
      </c>
      <c r="G41" t="s">
        <v>28</v>
      </c>
      <c r="H41" t="s">
        <v>29</v>
      </c>
      <c r="I41" t="str">
        <f>INDEX(Level[Level],MATCH(PIs[[#This Row],[L]],Level[GUID],0),1)</f>
        <v>Major Must</v>
      </c>
      <c r="N41" t="s">
        <v>200</v>
      </c>
      <c r="O41" t="str">
        <f>INDEX(allsections[[S]:[Order]],MATCH(PIs[[#This Row],[SGUID]],allsections[SGUID],0),1)</f>
        <v>QMS 07 Product withdrawal</v>
      </c>
      <c r="P41" t="str">
        <f>INDEX(allsections[[S]:[Order]],MATCH(PIs[[#This Row],[SGUID]],allsections[SGUID],0),2)</f>
        <v>-</v>
      </c>
      <c r="Q41">
        <f>INDEX(allsections[[S]:[Order]],MATCH(PIs[[#This Row],[SGUID]],allsections[SGUID],0),3)</f>
        <v>7</v>
      </c>
      <c r="R41" t="s">
        <v>31</v>
      </c>
      <c r="S41" t="str">
        <f>INDEX(allsections[[S]:[Order]],MATCH(PIs[[#This Row],[SSGUID]],allsections[SGUID],0),1)</f>
        <v>-</v>
      </c>
      <c r="T41" t="str">
        <f>INDEX(allsections[[S]:[Order]],MATCH(PIs[[#This Row],[SSGUID]],allsections[SGUID],0),2)</f>
        <v>-</v>
      </c>
      <c r="U41" t="e">
        <f>INDEX(S2PQ_relational[],MATCH(PIs[[#This Row],[GUID]],S2PQ_relational[PIGUID],0),2)</f>
        <v>#N/A</v>
      </c>
      <c r="V41" t="b">
        <v>0</v>
      </c>
    </row>
    <row r="42" spans="1:22">
      <c r="A42" t="s">
        <v>205</v>
      </c>
      <c r="C42" t="s">
        <v>206</v>
      </c>
      <c r="D42" t="s">
        <v>207</v>
      </c>
      <c r="E42" t="s">
        <v>208</v>
      </c>
      <c r="F42" t="s">
        <v>27</v>
      </c>
      <c r="G42" t="s">
        <v>28</v>
      </c>
      <c r="H42" t="s">
        <v>29</v>
      </c>
      <c r="I42" t="str">
        <f>INDEX(Level[Level],MATCH(PIs[[#This Row],[L]],Level[GUID],0),1)</f>
        <v>Major Must</v>
      </c>
      <c r="N42" t="s">
        <v>200</v>
      </c>
      <c r="O42" t="str">
        <f>INDEX(allsections[[S]:[Order]],MATCH(PIs[[#This Row],[SGUID]],allsections[SGUID],0),1)</f>
        <v>QMS 07 Product withdrawal</v>
      </c>
      <c r="P42" t="str">
        <f>INDEX(allsections[[S]:[Order]],MATCH(PIs[[#This Row],[SGUID]],allsections[SGUID],0),2)</f>
        <v>-</v>
      </c>
      <c r="Q42">
        <f>INDEX(allsections[[S]:[Order]],MATCH(PIs[[#This Row],[SGUID]],allsections[SGUID],0),3)</f>
        <v>7</v>
      </c>
      <c r="R42" t="s">
        <v>31</v>
      </c>
      <c r="S42" t="str">
        <f>INDEX(allsections[[S]:[Order]],MATCH(PIs[[#This Row],[SSGUID]],allsections[SGUID],0),1)</f>
        <v>-</v>
      </c>
      <c r="T42" t="str">
        <f>INDEX(allsections[[S]:[Order]],MATCH(PIs[[#This Row],[SSGUID]],allsections[SGUID],0),2)</f>
        <v>-</v>
      </c>
      <c r="U42" t="e">
        <f>INDEX(S2PQ_relational[],MATCH(PIs[[#This Row],[GUID]],S2PQ_relational[PIGUID],0),2)</f>
        <v>#N/A</v>
      </c>
      <c r="V42" t="b">
        <v>0</v>
      </c>
    </row>
    <row r="43" spans="1:22">
      <c r="A43" t="s">
        <v>209</v>
      </c>
      <c r="C43" t="s">
        <v>210</v>
      </c>
      <c r="D43" t="s">
        <v>211</v>
      </c>
      <c r="E43" t="s">
        <v>212</v>
      </c>
      <c r="F43" t="s">
        <v>27</v>
      </c>
      <c r="G43" t="s">
        <v>28</v>
      </c>
      <c r="H43" t="s">
        <v>29</v>
      </c>
      <c r="I43" t="str">
        <f>INDEX(Level[Level],MATCH(PIs[[#This Row],[L]],Level[GUID],0),1)</f>
        <v>Major Must</v>
      </c>
      <c r="N43" t="s">
        <v>200</v>
      </c>
      <c r="O43" t="str">
        <f>INDEX(allsections[[S]:[Order]],MATCH(PIs[[#This Row],[SGUID]],allsections[SGUID],0),1)</f>
        <v>QMS 07 Product withdrawal</v>
      </c>
      <c r="P43" t="str">
        <f>INDEX(allsections[[S]:[Order]],MATCH(PIs[[#This Row],[SGUID]],allsections[SGUID],0),2)</f>
        <v>-</v>
      </c>
      <c r="Q43">
        <f>INDEX(allsections[[S]:[Order]],MATCH(PIs[[#This Row],[SGUID]],allsections[SGUID],0),3)</f>
        <v>7</v>
      </c>
      <c r="R43" t="s">
        <v>31</v>
      </c>
      <c r="S43" t="str">
        <f>INDEX(allsections[[S]:[Order]],MATCH(PIs[[#This Row],[SSGUID]],allsections[SGUID],0),1)</f>
        <v>-</v>
      </c>
      <c r="T43" t="str">
        <f>INDEX(allsections[[S]:[Order]],MATCH(PIs[[#This Row],[SSGUID]],allsections[SGUID],0),2)</f>
        <v>-</v>
      </c>
      <c r="U43" t="e">
        <f>INDEX(S2PQ_relational[],MATCH(PIs[[#This Row],[GUID]],S2PQ_relational[PIGUID],0),2)</f>
        <v>#N/A</v>
      </c>
      <c r="V43" t="b">
        <v>0</v>
      </c>
    </row>
    <row r="44" spans="1:22">
      <c r="A44" t="s">
        <v>213</v>
      </c>
      <c r="C44" t="s">
        <v>214</v>
      </c>
      <c r="D44" t="s">
        <v>215</v>
      </c>
      <c r="E44" t="s">
        <v>216</v>
      </c>
      <c r="F44" t="s">
        <v>27</v>
      </c>
      <c r="G44" t="s">
        <v>28</v>
      </c>
      <c r="H44" t="s">
        <v>29</v>
      </c>
      <c r="I44" t="str">
        <f>INDEX(Level[Level],MATCH(PIs[[#This Row],[L]],Level[GUID],0),1)</f>
        <v>Major Must</v>
      </c>
      <c r="N44" t="s">
        <v>30</v>
      </c>
      <c r="O44" t="str">
        <f>INDEX(allsections[[S]:[Order]],MATCH(PIs[[#This Row],[SGUID]],allsections[SGUID],0),1)</f>
        <v>QMS 06 Product traceability and segregation</v>
      </c>
      <c r="P44" t="str">
        <f>INDEX(allsections[[S]:[Order]],MATCH(PIs[[#This Row],[SGUID]],allsections[SGUID],0),2)</f>
        <v>-</v>
      </c>
      <c r="Q44">
        <f>INDEX(allsections[[S]:[Order]],MATCH(PIs[[#This Row],[SGUID]],allsections[SGUID],0),3)</f>
        <v>6</v>
      </c>
      <c r="R44" t="s">
        <v>31</v>
      </c>
      <c r="S44" t="str">
        <f>INDEX(allsections[[S]:[Order]],MATCH(PIs[[#This Row],[SSGUID]],allsections[SGUID],0),1)</f>
        <v>-</v>
      </c>
      <c r="T44" t="str">
        <f>INDEX(allsections[[S]:[Order]],MATCH(PIs[[#This Row],[SSGUID]],allsections[SGUID],0),2)</f>
        <v>-</v>
      </c>
      <c r="U44" t="e">
        <f>INDEX(S2PQ_relational[],MATCH(PIs[[#This Row],[GUID]],S2PQ_relational[PIGUID],0),2)</f>
        <v>#N/A</v>
      </c>
      <c r="V44" t="b">
        <v>0</v>
      </c>
    </row>
    <row r="45" spans="1:22">
      <c r="A45" t="s">
        <v>217</v>
      </c>
      <c r="C45" t="s">
        <v>218</v>
      </c>
      <c r="D45" t="s">
        <v>219</v>
      </c>
      <c r="E45" t="s">
        <v>220</v>
      </c>
      <c r="F45" t="s">
        <v>27</v>
      </c>
      <c r="G45" t="s">
        <v>28</v>
      </c>
      <c r="H45" t="s">
        <v>29</v>
      </c>
      <c r="I45" t="str">
        <f>INDEX(Level[Level],MATCH(PIs[[#This Row],[L]],Level[GUID],0),1)</f>
        <v>Major Must</v>
      </c>
      <c r="N45" t="s">
        <v>30</v>
      </c>
      <c r="O45" t="str">
        <f>INDEX(allsections[[S]:[Order]],MATCH(PIs[[#This Row],[SGUID]],allsections[SGUID],0),1)</f>
        <v>QMS 06 Product traceability and segregation</v>
      </c>
      <c r="P45" t="str">
        <f>INDEX(allsections[[S]:[Order]],MATCH(PIs[[#This Row],[SGUID]],allsections[SGUID],0),2)</f>
        <v>-</v>
      </c>
      <c r="Q45">
        <f>INDEX(allsections[[S]:[Order]],MATCH(PIs[[#This Row],[SGUID]],allsections[SGUID],0),3)</f>
        <v>6</v>
      </c>
      <c r="R45" t="s">
        <v>31</v>
      </c>
      <c r="S45" t="str">
        <f>INDEX(allsections[[S]:[Order]],MATCH(PIs[[#This Row],[SSGUID]],allsections[SGUID],0),1)</f>
        <v>-</v>
      </c>
      <c r="T45" t="str">
        <f>INDEX(allsections[[S]:[Order]],MATCH(PIs[[#This Row],[SSGUID]],allsections[SGUID],0),2)</f>
        <v>-</v>
      </c>
      <c r="U45" t="e">
        <f>INDEX(S2PQ_relational[],MATCH(PIs[[#This Row],[GUID]],S2PQ_relational[PIGUID],0),2)</f>
        <v>#N/A</v>
      </c>
      <c r="V45" t="b">
        <v>0</v>
      </c>
    </row>
    <row r="46" spans="1:22">
      <c r="A46" t="s">
        <v>221</v>
      </c>
      <c r="C46" t="s">
        <v>222</v>
      </c>
      <c r="D46" t="s">
        <v>223</v>
      </c>
      <c r="E46" t="s">
        <v>224</v>
      </c>
      <c r="F46" t="s">
        <v>27</v>
      </c>
      <c r="G46" t="s">
        <v>28</v>
      </c>
      <c r="H46" t="s">
        <v>29</v>
      </c>
      <c r="I46" t="str">
        <f>INDEX(Level[Level],MATCH(PIs[[#This Row],[L]],Level[GUID],0),1)</f>
        <v>Major Must</v>
      </c>
      <c r="N46" t="s">
        <v>30</v>
      </c>
      <c r="O46" t="str">
        <f>INDEX(allsections[[S]:[Order]],MATCH(PIs[[#This Row],[SGUID]],allsections[SGUID],0),1)</f>
        <v>QMS 06 Product traceability and segregation</v>
      </c>
      <c r="P46" t="str">
        <f>INDEX(allsections[[S]:[Order]],MATCH(PIs[[#This Row],[SGUID]],allsections[SGUID],0),2)</f>
        <v>-</v>
      </c>
      <c r="Q46">
        <f>INDEX(allsections[[S]:[Order]],MATCH(PIs[[#This Row],[SGUID]],allsections[SGUID],0),3)</f>
        <v>6</v>
      </c>
      <c r="R46" t="s">
        <v>31</v>
      </c>
      <c r="S46" t="str">
        <f>INDEX(allsections[[S]:[Order]],MATCH(PIs[[#This Row],[SSGUID]],allsections[SGUID],0),1)</f>
        <v>-</v>
      </c>
      <c r="T46" t="str">
        <f>INDEX(allsections[[S]:[Order]],MATCH(PIs[[#This Row],[SSGUID]],allsections[SGUID],0),2)</f>
        <v>-</v>
      </c>
      <c r="U46" t="e">
        <f>INDEX(S2PQ_relational[],MATCH(PIs[[#This Row],[GUID]],S2PQ_relational[PIGUID],0),2)</f>
        <v>#N/A</v>
      </c>
      <c r="V46" t="b">
        <v>0</v>
      </c>
    </row>
    <row r="47" spans="1:22">
      <c r="A47" t="s">
        <v>225</v>
      </c>
      <c r="C47" t="s">
        <v>226</v>
      </c>
      <c r="D47" t="s">
        <v>227</v>
      </c>
      <c r="E47" t="s">
        <v>228</v>
      </c>
      <c r="F47" t="s">
        <v>27</v>
      </c>
      <c r="G47" t="s">
        <v>28</v>
      </c>
      <c r="H47" t="s">
        <v>29</v>
      </c>
      <c r="I47" t="str">
        <f>INDEX(Level[Level],MATCH(PIs[[#This Row],[L]],Level[GUID],0),1)</f>
        <v>Major Must</v>
      </c>
      <c r="N47" t="s">
        <v>30</v>
      </c>
      <c r="O47" t="str">
        <f>INDEX(allsections[[S]:[Order]],MATCH(PIs[[#This Row],[SGUID]],allsections[SGUID],0),1)</f>
        <v>QMS 06 Product traceability and segregation</v>
      </c>
      <c r="P47" t="str">
        <f>INDEX(allsections[[S]:[Order]],MATCH(PIs[[#This Row],[SGUID]],allsections[SGUID],0),2)</f>
        <v>-</v>
      </c>
      <c r="Q47">
        <f>INDEX(allsections[[S]:[Order]],MATCH(PIs[[#This Row],[SGUID]],allsections[SGUID],0),3)</f>
        <v>6</v>
      </c>
      <c r="R47" t="s">
        <v>31</v>
      </c>
      <c r="S47" t="str">
        <f>INDEX(allsections[[S]:[Order]],MATCH(PIs[[#This Row],[SSGUID]],allsections[SGUID],0),1)</f>
        <v>-</v>
      </c>
      <c r="T47" t="str">
        <f>INDEX(allsections[[S]:[Order]],MATCH(PIs[[#This Row],[SSGUID]],allsections[SGUID],0),2)</f>
        <v>-</v>
      </c>
      <c r="U47" t="e">
        <f>INDEX(S2PQ_relational[],MATCH(PIs[[#This Row],[GUID]],S2PQ_relational[PIGUID],0),2)</f>
        <v>#N/A</v>
      </c>
      <c r="V47" t="b">
        <v>0</v>
      </c>
    </row>
    <row r="48" spans="1:22">
      <c r="A48" t="s">
        <v>229</v>
      </c>
      <c r="C48" t="s">
        <v>230</v>
      </c>
      <c r="D48" t="s">
        <v>231</v>
      </c>
      <c r="E48" t="s">
        <v>232</v>
      </c>
      <c r="F48" t="s">
        <v>27</v>
      </c>
      <c r="G48" t="s">
        <v>28</v>
      </c>
      <c r="H48" t="s">
        <v>29</v>
      </c>
      <c r="I48" t="str">
        <f>INDEX(Level[Level],MATCH(PIs[[#This Row],[L]],Level[GUID],0),1)</f>
        <v>Major Must</v>
      </c>
      <c r="N48" t="s">
        <v>30</v>
      </c>
      <c r="O48" t="str">
        <f>INDEX(allsections[[S]:[Order]],MATCH(PIs[[#This Row],[SGUID]],allsections[SGUID],0),1)</f>
        <v>QMS 06 Product traceability and segregation</v>
      </c>
      <c r="P48" t="str">
        <f>INDEX(allsections[[S]:[Order]],MATCH(PIs[[#This Row],[SGUID]],allsections[SGUID],0),2)</f>
        <v>-</v>
      </c>
      <c r="Q48">
        <f>INDEX(allsections[[S]:[Order]],MATCH(PIs[[#This Row],[SGUID]],allsections[SGUID],0),3)</f>
        <v>6</v>
      </c>
      <c r="R48" t="s">
        <v>31</v>
      </c>
      <c r="S48" t="str">
        <f>INDEX(allsections[[S]:[Order]],MATCH(PIs[[#This Row],[SSGUID]],allsections[SGUID],0),1)</f>
        <v>-</v>
      </c>
      <c r="T48" t="str">
        <f>INDEX(allsections[[S]:[Order]],MATCH(PIs[[#This Row],[SSGUID]],allsections[SGUID],0),2)</f>
        <v>-</v>
      </c>
      <c r="U48" t="e">
        <f>INDEX(S2PQ_relational[],MATCH(PIs[[#This Row],[GUID]],S2PQ_relational[PIGUID],0),2)</f>
        <v>#N/A</v>
      </c>
      <c r="V48" t="b">
        <v>0</v>
      </c>
    </row>
    <row r="49" spans="1:22" ht="409.5">
      <c r="A49" t="s">
        <v>233</v>
      </c>
      <c r="C49" t="s">
        <v>234</v>
      </c>
      <c r="D49" t="s">
        <v>235</v>
      </c>
      <c r="E49" s="25" t="s">
        <v>236</v>
      </c>
      <c r="F49" t="s">
        <v>27</v>
      </c>
      <c r="G49" t="s">
        <v>28</v>
      </c>
      <c r="H49" t="s">
        <v>29</v>
      </c>
      <c r="I49" t="str">
        <f>INDEX(Level[Level],MATCH(PIs[[#This Row],[L]],Level[GUID],0),1)</f>
        <v>Major Must</v>
      </c>
      <c r="N49" t="s">
        <v>30</v>
      </c>
      <c r="O49" t="str">
        <f>INDEX(allsections[[S]:[Order]],MATCH(PIs[[#This Row],[SGUID]],allsections[SGUID],0),1)</f>
        <v>QMS 06 Product traceability and segregation</v>
      </c>
      <c r="P49" t="str">
        <f>INDEX(allsections[[S]:[Order]],MATCH(PIs[[#This Row],[SGUID]],allsections[SGUID],0),2)</f>
        <v>-</v>
      </c>
      <c r="Q49">
        <f>INDEX(allsections[[S]:[Order]],MATCH(PIs[[#This Row],[SGUID]],allsections[SGUID],0),3)</f>
        <v>6</v>
      </c>
      <c r="R49" t="s">
        <v>31</v>
      </c>
      <c r="S49" t="str">
        <f>INDEX(allsections[[S]:[Order]],MATCH(PIs[[#This Row],[SSGUID]],allsections[SGUID],0),1)</f>
        <v>-</v>
      </c>
      <c r="T49" t="str">
        <f>INDEX(allsections[[S]:[Order]],MATCH(PIs[[#This Row],[SSGUID]],allsections[SGUID],0),2)</f>
        <v>-</v>
      </c>
      <c r="U49" t="e">
        <f>INDEX(S2PQ_relational[],MATCH(PIs[[#This Row],[GUID]],S2PQ_relational[PIGUID],0),2)</f>
        <v>#N/A</v>
      </c>
      <c r="V49" t="b">
        <v>0</v>
      </c>
    </row>
    <row r="50" spans="1:22">
      <c r="A50" t="s">
        <v>237</v>
      </c>
      <c r="C50" t="s">
        <v>238</v>
      </c>
      <c r="D50" t="s">
        <v>239</v>
      </c>
      <c r="E50" t="s">
        <v>240</v>
      </c>
      <c r="F50" t="s">
        <v>27</v>
      </c>
      <c r="G50" t="s">
        <v>28</v>
      </c>
      <c r="H50" t="s">
        <v>29</v>
      </c>
      <c r="I50" t="str">
        <f>INDEX(Level[Level],MATCH(PIs[[#This Row],[L]],Level[GUID],0),1)</f>
        <v>Major Must</v>
      </c>
      <c r="N50" t="s">
        <v>30</v>
      </c>
      <c r="O50" t="str">
        <f>INDEX(allsections[[S]:[Order]],MATCH(PIs[[#This Row],[SGUID]],allsections[SGUID],0),1)</f>
        <v>QMS 06 Product traceability and segregation</v>
      </c>
      <c r="P50" t="str">
        <f>INDEX(allsections[[S]:[Order]],MATCH(PIs[[#This Row],[SGUID]],allsections[SGUID],0),2)</f>
        <v>-</v>
      </c>
      <c r="Q50">
        <f>INDEX(allsections[[S]:[Order]],MATCH(PIs[[#This Row],[SGUID]],allsections[SGUID],0),3)</f>
        <v>6</v>
      </c>
      <c r="R50" t="s">
        <v>31</v>
      </c>
      <c r="S50" t="str">
        <f>INDEX(allsections[[S]:[Order]],MATCH(PIs[[#This Row],[SSGUID]],allsections[SGUID],0),1)</f>
        <v>-</v>
      </c>
      <c r="T50" t="str">
        <f>INDEX(allsections[[S]:[Order]],MATCH(PIs[[#This Row],[SSGUID]],allsections[SGUID],0),2)</f>
        <v>-</v>
      </c>
      <c r="U50" t="e">
        <f>INDEX(S2PQ_relational[],MATCH(PIs[[#This Row],[GUID]],S2PQ_relational[PIGUID],0),2)</f>
        <v>#N/A</v>
      </c>
      <c r="V50" t="b">
        <v>0</v>
      </c>
    </row>
    <row r="51" spans="1:22">
      <c r="A51" t="s">
        <v>241</v>
      </c>
      <c r="C51" t="s">
        <v>242</v>
      </c>
      <c r="D51" t="s">
        <v>243</v>
      </c>
      <c r="E51" t="s">
        <v>244</v>
      </c>
      <c r="F51" t="s">
        <v>27</v>
      </c>
      <c r="G51" t="s">
        <v>28</v>
      </c>
      <c r="H51" t="s">
        <v>29</v>
      </c>
      <c r="I51" t="str">
        <f>INDEX(Level[Level],MATCH(PIs[[#This Row],[L]],Level[GUID],0),1)</f>
        <v>Major Must</v>
      </c>
      <c r="N51" t="s">
        <v>30</v>
      </c>
      <c r="O51" t="str">
        <f>INDEX(allsections[[S]:[Order]],MATCH(PIs[[#This Row],[SGUID]],allsections[SGUID],0),1)</f>
        <v>QMS 06 Product traceability and segregation</v>
      </c>
      <c r="P51" t="str">
        <f>INDEX(allsections[[S]:[Order]],MATCH(PIs[[#This Row],[SGUID]],allsections[SGUID],0),2)</f>
        <v>-</v>
      </c>
      <c r="Q51">
        <f>INDEX(allsections[[S]:[Order]],MATCH(PIs[[#This Row],[SGUID]],allsections[SGUID],0),3)</f>
        <v>6</v>
      </c>
      <c r="R51" t="s">
        <v>31</v>
      </c>
      <c r="S51" t="str">
        <f>INDEX(allsections[[S]:[Order]],MATCH(PIs[[#This Row],[SSGUID]],allsections[SGUID],0),1)</f>
        <v>-</v>
      </c>
      <c r="T51" t="str">
        <f>INDEX(allsections[[S]:[Order]],MATCH(PIs[[#This Row],[SSGUID]],allsections[SGUID],0),2)</f>
        <v>-</v>
      </c>
      <c r="U51" t="e">
        <f>INDEX(S2PQ_relational[],MATCH(PIs[[#This Row],[GUID]],S2PQ_relational[PIGUID],0),2)</f>
        <v>#N/A</v>
      </c>
      <c r="V51" t="b">
        <v>0</v>
      </c>
    </row>
    <row r="52" spans="1:22">
      <c r="A52" t="s">
        <v>245</v>
      </c>
      <c r="C52" t="s">
        <v>246</v>
      </c>
      <c r="D52" t="s">
        <v>247</v>
      </c>
      <c r="E52" t="s">
        <v>248</v>
      </c>
      <c r="F52" t="s">
        <v>27</v>
      </c>
      <c r="G52" t="s">
        <v>28</v>
      </c>
      <c r="H52" t="s">
        <v>29</v>
      </c>
      <c r="I52" t="str">
        <f>INDEX(Level[Level],MATCH(PIs[[#This Row],[L]],Level[GUID],0),1)</f>
        <v>Major Must</v>
      </c>
      <c r="N52" t="s">
        <v>30</v>
      </c>
      <c r="O52" t="str">
        <f>INDEX(allsections[[S]:[Order]],MATCH(PIs[[#This Row],[SGUID]],allsections[SGUID],0),1)</f>
        <v>QMS 06 Product traceability and segregation</v>
      </c>
      <c r="P52" t="str">
        <f>INDEX(allsections[[S]:[Order]],MATCH(PIs[[#This Row],[SGUID]],allsections[SGUID],0),2)</f>
        <v>-</v>
      </c>
      <c r="Q52">
        <f>INDEX(allsections[[S]:[Order]],MATCH(PIs[[#This Row],[SGUID]],allsections[SGUID],0),3)</f>
        <v>6</v>
      </c>
      <c r="R52" t="s">
        <v>31</v>
      </c>
      <c r="S52" t="str">
        <f>INDEX(allsections[[S]:[Order]],MATCH(PIs[[#This Row],[SSGUID]],allsections[SGUID],0),1)</f>
        <v>-</v>
      </c>
      <c r="T52" t="str">
        <f>INDEX(allsections[[S]:[Order]],MATCH(PIs[[#This Row],[SSGUID]],allsections[SGUID],0),2)</f>
        <v>-</v>
      </c>
      <c r="U52" t="e">
        <f>INDEX(S2PQ_relational[],MATCH(PIs[[#This Row],[GUID]],S2PQ_relational[PIGUID],0),2)</f>
        <v>#N/A</v>
      </c>
      <c r="V52" t="b">
        <v>0</v>
      </c>
    </row>
    <row r="53" spans="1:22">
      <c r="A53" t="s">
        <v>249</v>
      </c>
      <c r="C53" t="s">
        <v>250</v>
      </c>
      <c r="D53" t="s">
        <v>251</v>
      </c>
      <c r="E53" t="s">
        <v>252</v>
      </c>
      <c r="F53" t="s">
        <v>27</v>
      </c>
      <c r="G53" t="s">
        <v>28</v>
      </c>
      <c r="H53" t="s">
        <v>29</v>
      </c>
      <c r="I53" t="str">
        <f>INDEX(Level[Level],MATCH(PIs[[#This Row],[L]],Level[GUID],0),1)</f>
        <v>Major Must</v>
      </c>
      <c r="N53" t="s">
        <v>30</v>
      </c>
      <c r="O53" t="str">
        <f>INDEX(allsections[[S]:[Order]],MATCH(PIs[[#This Row],[SGUID]],allsections[SGUID],0),1)</f>
        <v>QMS 06 Product traceability and segregation</v>
      </c>
      <c r="P53" t="str">
        <f>INDEX(allsections[[S]:[Order]],MATCH(PIs[[#This Row],[SGUID]],allsections[SGUID],0),2)</f>
        <v>-</v>
      </c>
      <c r="Q53">
        <f>INDEX(allsections[[S]:[Order]],MATCH(PIs[[#This Row],[SGUID]],allsections[SGUID],0),3)</f>
        <v>6</v>
      </c>
      <c r="R53" t="s">
        <v>31</v>
      </c>
      <c r="S53" t="str">
        <f>INDEX(allsections[[S]:[Order]],MATCH(PIs[[#This Row],[SSGUID]],allsections[SGUID],0),1)</f>
        <v>-</v>
      </c>
      <c r="T53" t="str">
        <f>INDEX(allsections[[S]:[Order]],MATCH(PIs[[#This Row],[SSGUID]],allsections[SGUID],0),2)</f>
        <v>-</v>
      </c>
      <c r="U53" t="e">
        <f>INDEX(S2PQ_relational[],MATCH(PIs[[#This Row],[GUID]],S2PQ_relational[PIGUID],0),2)</f>
        <v>#N/A</v>
      </c>
      <c r="V53" t="b">
        <v>0</v>
      </c>
    </row>
    <row r="54" spans="1:22">
      <c r="A54" t="s">
        <v>253</v>
      </c>
      <c r="C54" t="s">
        <v>254</v>
      </c>
      <c r="D54" t="s">
        <v>255</v>
      </c>
      <c r="E54" t="s">
        <v>256</v>
      </c>
      <c r="F54" t="s">
        <v>27</v>
      </c>
      <c r="G54" t="s">
        <v>28</v>
      </c>
      <c r="H54" t="s">
        <v>29</v>
      </c>
      <c r="I54" t="str">
        <f>INDEX(Level[Level],MATCH(PIs[[#This Row],[L]],Level[GUID],0),1)</f>
        <v>Major Must</v>
      </c>
      <c r="N54" t="s">
        <v>30</v>
      </c>
      <c r="O54" t="str">
        <f>INDEX(allsections[[S]:[Order]],MATCH(PIs[[#This Row],[SGUID]],allsections[SGUID],0),1)</f>
        <v>QMS 06 Product traceability and segregation</v>
      </c>
      <c r="P54" t="str">
        <f>INDEX(allsections[[S]:[Order]],MATCH(PIs[[#This Row],[SGUID]],allsections[SGUID],0),2)</f>
        <v>-</v>
      </c>
      <c r="Q54">
        <f>INDEX(allsections[[S]:[Order]],MATCH(PIs[[#This Row],[SGUID]],allsections[SGUID],0),3)</f>
        <v>6</v>
      </c>
      <c r="R54" t="s">
        <v>31</v>
      </c>
      <c r="S54" t="str">
        <f>INDEX(allsections[[S]:[Order]],MATCH(PIs[[#This Row],[SSGUID]],allsections[SGUID],0),1)</f>
        <v>-</v>
      </c>
      <c r="T54" t="str">
        <f>INDEX(allsections[[S]:[Order]],MATCH(PIs[[#This Row],[SSGUID]],allsections[SGUID],0),2)</f>
        <v>-</v>
      </c>
      <c r="U54" t="e">
        <f>INDEX(S2PQ_relational[],MATCH(PIs[[#This Row],[GUID]],S2PQ_relational[PIGUID],0),2)</f>
        <v>#N/A</v>
      </c>
      <c r="V54" t="b">
        <v>0</v>
      </c>
    </row>
    <row r="55" spans="1:22">
      <c r="A55" t="s">
        <v>257</v>
      </c>
      <c r="C55" t="s">
        <v>258</v>
      </c>
      <c r="D55" t="s">
        <v>259</v>
      </c>
      <c r="E55" t="s">
        <v>260</v>
      </c>
      <c r="F55" t="s">
        <v>27</v>
      </c>
      <c r="G55" t="s">
        <v>28</v>
      </c>
      <c r="H55" t="s">
        <v>29</v>
      </c>
      <c r="I55" t="str">
        <f>INDEX(Level[Level],MATCH(PIs[[#This Row],[L]],Level[GUID],0),1)</f>
        <v>Major Must</v>
      </c>
      <c r="N55" t="s">
        <v>30</v>
      </c>
      <c r="O55" t="str">
        <f>INDEX(allsections[[S]:[Order]],MATCH(PIs[[#This Row],[SGUID]],allsections[SGUID],0),1)</f>
        <v>QMS 06 Product traceability and segregation</v>
      </c>
      <c r="P55" t="str">
        <f>INDEX(allsections[[S]:[Order]],MATCH(PIs[[#This Row],[SGUID]],allsections[SGUID],0),2)</f>
        <v>-</v>
      </c>
      <c r="Q55">
        <f>INDEX(allsections[[S]:[Order]],MATCH(PIs[[#This Row],[SGUID]],allsections[SGUID],0),3)</f>
        <v>6</v>
      </c>
      <c r="R55" t="s">
        <v>31</v>
      </c>
      <c r="S55" t="str">
        <f>INDEX(allsections[[S]:[Order]],MATCH(PIs[[#This Row],[SSGUID]],allsections[SGUID],0),1)</f>
        <v>-</v>
      </c>
      <c r="T55" t="str">
        <f>INDEX(allsections[[S]:[Order]],MATCH(PIs[[#This Row],[SSGUID]],allsections[SGUID],0),2)</f>
        <v>-</v>
      </c>
      <c r="U55" t="e">
        <f>INDEX(S2PQ_relational[],MATCH(PIs[[#This Row],[GUID]],S2PQ_relational[PIGUID],0),2)</f>
        <v>#N/A</v>
      </c>
      <c r="V55" t="b">
        <v>0</v>
      </c>
    </row>
    <row r="56" spans="1:22">
      <c r="A56" t="s">
        <v>261</v>
      </c>
      <c r="C56" t="s">
        <v>262</v>
      </c>
      <c r="D56" t="s">
        <v>263</v>
      </c>
      <c r="E56" t="s">
        <v>264</v>
      </c>
      <c r="F56" t="s">
        <v>27</v>
      </c>
      <c r="G56" t="s">
        <v>28</v>
      </c>
      <c r="H56" t="s">
        <v>29</v>
      </c>
      <c r="I56" t="str">
        <f>INDEX(Level[Level],MATCH(PIs[[#This Row],[L]],Level[GUID],0),1)</f>
        <v>Major Must</v>
      </c>
      <c r="N56" t="s">
        <v>30</v>
      </c>
      <c r="O56" t="str">
        <f>INDEX(allsections[[S]:[Order]],MATCH(PIs[[#This Row],[SGUID]],allsections[SGUID],0),1)</f>
        <v>QMS 06 Product traceability and segregation</v>
      </c>
      <c r="P56" t="str">
        <f>INDEX(allsections[[S]:[Order]],MATCH(PIs[[#This Row],[SGUID]],allsections[SGUID],0),2)</f>
        <v>-</v>
      </c>
      <c r="Q56">
        <f>INDEX(allsections[[S]:[Order]],MATCH(PIs[[#This Row],[SGUID]],allsections[SGUID],0),3)</f>
        <v>6</v>
      </c>
      <c r="R56" t="s">
        <v>31</v>
      </c>
      <c r="S56" t="str">
        <f>INDEX(allsections[[S]:[Order]],MATCH(PIs[[#This Row],[SSGUID]],allsections[SGUID],0),1)</f>
        <v>-</v>
      </c>
      <c r="T56" t="str">
        <f>INDEX(allsections[[S]:[Order]],MATCH(PIs[[#This Row],[SSGUID]],allsections[SGUID],0),2)</f>
        <v>-</v>
      </c>
      <c r="U56" t="e">
        <f>INDEX(S2PQ_relational[],MATCH(PIs[[#This Row],[GUID]],S2PQ_relational[PIGUID],0),2)</f>
        <v>#N/A</v>
      </c>
      <c r="V56" t="b">
        <v>0</v>
      </c>
    </row>
    <row r="57" spans="1:22">
      <c r="A57" t="s">
        <v>265</v>
      </c>
      <c r="C57" t="s">
        <v>266</v>
      </c>
      <c r="D57" t="s">
        <v>267</v>
      </c>
      <c r="E57" t="s">
        <v>268</v>
      </c>
      <c r="F57" t="s">
        <v>27</v>
      </c>
      <c r="G57" t="s">
        <v>28</v>
      </c>
      <c r="H57" t="s">
        <v>29</v>
      </c>
      <c r="I57" t="str">
        <f>INDEX(Level[Level],MATCH(PIs[[#This Row],[L]],Level[GUID],0),1)</f>
        <v>Major Must</v>
      </c>
      <c r="N57" t="s">
        <v>269</v>
      </c>
      <c r="O57" t="str">
        <f>INDEX(allsections[[S]:[Order]],MATCH(PIs[[#This Row],[SGUID]],allsections[SGUID],0),1)</f>
        <v>QMS 05 Internal Audits</v>
      </c>
      <c r="P57" t="str">
        <f>INDEX(allsections[[S]:[Order]],MATCH(PIs[[#This Row],[SGUID]],allsections[SGUID],0),2)</f>
        <v>-</v>
      </c>
      <c r="Q57">
        <f>INDEX(allsections[[S]:[Order]],MATCH(PIs[[#This Row],[SGUID]],allsections[SGUID],0),3)</f>
        <v>5</v>
      </c>
      <c r="R57" t="s">
        <v>270</v>
      </c>
      <c r="S57" t="str">
        <f>INDEX(allsections[[S]:[Order]],MATCH(PIs[[#This Row],[SSGUID]],allsections[SGUID],0),1)</f>
        <v>QMS 05.03 Non-compliances, corrective actions, and sanctions</v>
      </c>
      <c r="T57" t="str">
        <f>INDEX(allsections[[S]:[Order]],MATCH(PIs[[#This Row],[SSGUID]],allsections[SGUID],0),2)</f>
        <v>-</v>
      </c>
      <c r="U57" t="e">
        <f>INDEX(S2PQ_relational[],MATCH(PIs[[#This Row],[GUID]],S2PQ_relational[PIGUID],0),2)</f>
        <v>#N/A</v>
      </c>
      <c r="V57" t="b">
        <v>0</v>
      </c>
    </row>
    <row r="58" spans="1:22">
      <c r="A58" t="s">
        <v>271</v>
      </c>
      <c r="C58" t="s">
        <v>272</v>
      </c>
      <c r="D58" t="s">
        <v>273</v>
      </c>
      <c r="E58" t="s">
        <v>274</v>
      </c>
      <c r="F58" t="s">
        <v>27</v>
      </c>
      <c r="G58" t="s">
        <v>28</v>
      </c>
      <c r="H58" t="s">
        <v>29</v>
      </c>
      <c r="I58" t="str">
        <f>INDEX(Level[Level],MATCH(PIs[[#This Row],[L]],Level[GUID],0),1)</f>
        <v>Major Must</v>
      </c>
      <c r="N58" t="s">
        <v>269</v>
      </c>
      <c r="O58" t="str">
        <f>INDEX(allsections[[S]:[Order]],MATCH(PIs[[#This Row],[SGUID]],allsections[SGUID],0),1)</f>
        <v>QMS 05 Internal Audits</v>
      </c>
      <c r="P58" t="str">
        <f>INDEX(allsections[[S]:[Order]],MATCH(PIs[[#This Row],[SGUID]],allsections[SGUID],0),2)</f>
        <v>-</v>
      </c>
      <c r="Q58">
        <f>INDEX(allsections[[S]:[Order]],MATCH(PIs[[#This Row],[SGUID]],allsections[SGUID],0),3)</f>
        <v>5</v>
      </c>
      <c r="R58" t="s">
        <v>270</v>
      </c>
      <c r="S58" t="str">
        <f>INDEX(allsections[[S]:[Order]],MATCH(PIs[[#This Row],[SSGUID]],allsections[SGUID],0),1)</f>
        <v>QMS 05.03 Non-compliances, corrective actions, and sanctions</v>
      </c>
      <c r="T58" t="str">
        <f>INDEX(allsections[[S]:[Order]],MATCH(PIs[[#This Row],[SSGUID]],allsections[SGUID],0),2)</f>
        <v>-</v>
      </c>
      <c r="U58" t="e">
        <f>INDEX(S2PQ_relational[],MATCH(PIs[[#This Row],[GUID]],S2PQ_relational[PIGUID],0),2)</f>
        <v>#N/A</v>
      </c>
      <c r="V58" t="b">
        <v>0</v>
      </c>
    </row>
    <row r="59" spans="1:22">
      <c r="A59" t="s">
        <v>275</v>
      </c>
      <c r="C59" t="s">
        <v>276</v>
      </c>
      <c r="D59" t="s">
        <v>277</v>
      </c>
      <c r="E59" t="s">
        <v>278</v>
      </c>
      <c r="F59" t="s">
        <v>27</v>
      </c>
      <c r="G59" t="s">
        <v>28</v>
      </c>
      <c r="H59" t="s">
        <v>29</v>
      </c>
      <c r="I59" t="str">
        <f>INDEX(Level[Level],MATCH(PIs[[#This Row],[L]],Level[GUID],0),1)</f>
        <v>Major Must</v>
      </c>
      <c r="N59" t="s">
        <v>269</v>
      </c>
      <c r="O59" t="str">
        <f>INDEX(allsections[[S]:[Order]],MATCH(PIs[[#This Row],[SGUID]],allsections[SGUID],0),1)</f>
        <v>QMS 05 Internal Audits</v>
      </c>
      <c r="P59" t="str">
        <f>INDEX(allsections[[S]:[Order]],MATCH(PIs[[#This Row],[SGUID]],allsections[SGUID],0),2)</f>
        <v>-</v>
      </c>
      <c r="Q59">
        <f>INDEX(allsections[[S]:[Order]],MATCH(PIs[[#This Row],[SGUID]],allsections[SGUID],0),3)</f>
        <v>5</v>
      </c>
      <c r="R59" t="s">
        <v>270</v>
      </c>
      <c r="S59" t="str">
        <f>INDEX(allsections[[S]:[Order]],MATCH(PIs[[#This Row],[SSGUID]],allsections[SGUID],0),1)</f>
        <v>QMS 05.03 Non-compliances, corrective actions, and sanctions</v>
      </c>
      <c r="T59" t="str">
        <f>INDEX(allsections[[S]:[Order]],MATCH(PIs[[#This Row],[SSGUID]],allsections[SGUID],0),2)</f>
        <v>-</v>
      </c>
      <c r="U59" t="e">
        <f>INDEX(S2PQ_relational[],MATCH(PIs[[#This Row],[GUID]],S2PQ_relational[PIGUID],0),2)</f>
        <v>#N/A</v>
      </c>
      <c r="V59" t="b">
        <v>0</v>
      </c>
    </row>
    <row r="60" spans="1:22">
      <c r="A60" t="s">
        <v>279</v>
      </c>
      <c r="C60" t="s">
        <v>280</v>
      </c>
      <c r="D60" t="s">
        <v>281</v>
      </c>
      <c r="E60" t="s">
        <v>282</v>
      </c>
      <c r="F60" t="s">
        <v>27</v>
      </c>
      <c r="G60" t="s">
        <v>28</v>
      </c>
      <c r="H60" t="s">
        <v>29</v>
      </c>
      <c r="I60" t="str">
        <f>INDEX(Level[Level],MATCH(PIs[[#This Row],[L]],Level[GUID],0),1)</f>
        <v>Major Must</v>
      </c>
      <c r="N60" t="s">
        <v>269</v>
      </c>
      <c r="O60" t="str">
        <f>INDEX(allsections[[S]:[Order]],MATCH(PIs[[#This Row],[SGUID]],allsections[SGUID],0),1)</f>
        <v>QMS 05 Internal Audits</v>
      </c>
      <c r="P60" t="str">
        <f>INDEX(allsections[[S]:[Order]],MATCH(PIs[[#This Row],[SGUID]],allsections[SGUID],0),2)</f>
        <v>-</v>
      </c>
      <c r="Q60">
        <f>INDEX(allsections[[S]:[Order]],MATCH(PIs[[#This Row],[SGUID]],allsections[SGUID],0),3)</f>
        <v>5</v>
      </c>
      <c r="R60" t="s">
        <v>270</v>
      </c>
      <c r="S60" t="str">
        <f>INDEX(allsections[[S]:[Order]],MATCH(PIs[[#This Row],[SSGUID]],allsections[SGUID],0),1)</f>
        <v>QMS 05.03 Non-compliances, corrective actions, and sanctions</v>
      </c>
      <c r="T60" t="str">
        <f>INDEX(allsections[[S]:[Order]],MATCH(PIs[[#This Row],[SSGUID]],allsections[SGUID],0),2)</f>
        <v>-</v>
      </c>
      <c r="U60" t="e">
        <f>INDEX(S2PQ_relational[],MATCH(PIs[[#This Row],[GUID]],S2PQ_relational[PIGUID],0),2)</f>
        <v>#N/A</v>
      </c>
      <c r="V60" t="b">
        <v>0</v>
      </c>
    </row>
    <row r="61" spans="1:22">
      <c r="A61" t="s">
        <v>283</v>
      </c>
      <c r="C61" t="s">
        <v>284</v>
      </c>
      <c r="D61" t="s">
        <v>285</v>
      </c>
      <c r="E61" t="s">
        <v>286</v>
      </c>
      <c r="F61" t="s">
        <v>27</v>
      </c>
      <c r="G61" t="s">
        <v>28</v>
      </c>
      <c r="H61" t="s">
        <v>29</v>
      </c>
      <c r="I61" t="str">
        <f>INDEX(Level[Level],MATCH(PIs[[#This Row],[L]],Level[GUID],0),1)</f>
        <v>Major Must</v>
      </c>
      <c r="N61" t="s">
        <v>269</v>
      </c>
      <c r="O61" t="str">
        <f>INDEX(allsections[[S]:[Order]],MATCH(PIs[[#This Row],[SGUID]],allsections[SGUID],0),1)</f>
        <v>QMS 05 Internal Audits</v>
      </c>
      <c r="P61" t="str">
        <f>INDEX(allsections[[S]:[Order]],MATCH(PIs[[#This Row],[SGUID]],allsections[SGUID],0),2)</f>
        <v>-</v>
      </c>
      <c r="Q61">
        <f>INDEX(allsections[[S]:[Order]],MATCH(PIs[[#This Row],[SGUID]],allsections[SGUID],0),3)</f>
        <v>5</v>
      </c>
      <c r="R61" t="s">
        <v>270</v>
      </c>
      <c r="S61" t="str">
        <f>INDEX(allsections[[S]:[Order]],MATCH(PIs[[#This Row],[SSGUID]],allsections[SGUID],0),1)</f>
        <v>QMS 05.03 Non-compliances, corrective actions, and sanctions</v>
      </c>
      <c r="T61" t="str">
        <f>INDEX(allsections[[S]:[Order]],MATCH(PIs[[#This Row],[SSGUID]],allsections[SGUID],0),2)</f>
        <v>-</v>
      </c>
      <c r="U61" t="e">
        <f>INDEX(S2PQ_relational[],MATCH(PIs[[#This Row],[GUID]],S2PQ_relational[PIGUID],0),2)</f>
        <v>#N/A</v>
      </c>
      <c r="V61" t="b">
        <v>0</v>
      </c>
    </row>
    <row r="62" spans="1:22">
      <c r="A62" t="s">
        <v>287</v>
      </c>
      <c r="C62" t="s">
        <v>288</v>
      </c>
      <c r="D62" t="s">
        <v>289</v>
      </c>
      <c r="E62" t="s">
        <v>290</v>
      </c>
      <c r="F62" t="s">
        <v>27</v>
      </c>
      <c r="G62" t="s">
        <v>28</v>
      </c>
      <c r="H62" t="s">
        <v>29</v>
      </c>
      <c r="I62" t="str">
        <f>INDEX(Level[Level],MATCH(PIs[[#This Row],[L]],Level[GUID],0),1)</f>
        <v>Major Must</v>
      </c>
      <c r="N62" t="s">
        <v>269</v>
      </c>
      <c r="O62" t="str">
        <f>INDEX(allsections[[S]:[Order]],MATCH(PIs[[#This Row],[SGUID]],allsections[SGUID],0),1)</f>
        <v>QMS 05 Internal Audits</v>
      </c>
      <c r="P62" t="str">
        <f>INDEX(allsections[[S]:[Order]],MATCH(PIs[[#This Row],[SGUID]],allsections[SGUID],0),2)</f>
        <v>-</v>
      </c>
      <c r="Q62">
        <f>INDEX(allsections[[S]:[Order]],MATCH(PIs[[#This Row],[SGUID]],allsections[SGUID],0),3)</f>
        <v>5</v>
      </c>
      <c r="R62" t="s">
        <v>270</v>
      </c>
      <c r="S62" t="str">
        <f>INDEX(allsections[[S]:[Order]],MATCH(PIs[[#This Row],[SSGUID]],allsections[SGUID],0),1)</f>
        <v>QMS 05.03 Non-compliances, corrective actions, and sanctions</v>
      </c>
      <c r="T62" t="str">
        <f>INDEX(allsections[[S]:[Order]],MATCH(PIs[[#This Row],[SSGUID]],allsections[SGUID],0),2)</f>
        <v>-</v>
      </c>
      <c r="U62" t="e">
        <f>INDEX(S2PQ_relational[],MATCH(PIs[[#This Row],[GUID]],S2PQ_relational[PIGUID],0),2)</f>
        <v>#N/A</v>
      </c>
      <c r="V62" t="b">
        <v>0</v>
      </c>
    </row>
    <row r="63" spans="1:22">
      <c r="A63" t="s">
        <v>291</v>
      </c>
      <c r="C63" t="s">
        <v>292</v>
      </c>
      <c r="D63" t="s">
        <v>293</v>
      </c>
      <c r="E63" t="s">
        <v>294</v>
      </c>
      <c r="F63" t="s">
        <v>27</v>
      </c>
      <c r="G63" t="s">
        <v>28</v>
      </c>
      <c r="H63" t="s">
        <v>29</v>
      </c>
      <c r="I63" t="str">
        <f>INDEX(Level[Level],MATCH(PIs[[#This Row],[L]],Level[GUID],0),1)</f>
        <v>Major Must</v>
      </c>
      <c r="N63" t="s">
        <v>269</v>
      </c>
      <c r="O63" t="str">
        <f>INDEX(allsections[[S]:[Order]],MATCH(PIs[[#This Row],[SGUID]],allsections[SGUID],0),1)</f>
        <v>QMS 05 Internal Audits</v>
      </c>
      <c r="P63" t="str">
        <f>INDEX(allsections[[S]:[Order]],MATCH(PIs[[#This Row],[SGUID]],allsections[SGUID],0),2)</f>
        <v>-</v>
      </c>
      <c r="Q63">
        <f>INDEX(allsections[[S]:[Order]],MATCH(PIs[[#This Row],[SGUID]],allsections[SGUID],0),3)</f>
        <v>5</v>
      </c>
      <c r="R63" t="s">
        <v>270</v>
      </c>
      <c r="S63" t="str">
        <f>INDEX(allsections[[S]:[Order]],MATCH(PIs[[#This Row],[SSGUID]],allsections[SGUID],0),1)</f>
        <v>QMS 05.03 Non-compliances, corrective actions, and sanctions</v>
      </c>
      <c r="T63" t="str">
        <f>INDEX(allsections[[S]:[Order]],MATCH(PIs[[#This Row],[SSGUID]],allsections[SGUID],0),2)</f>
        <v>-</v>
      </c>
      <c r="U63" t="e">
        <f>INDEX(S2PQ_relational[],MATCH(PIs[[#This Row],[GUID]],S2PQ_relational[PIGUID],0),2)</f>
        <v>#N/A</v>
      </c>
      <c r="V63" t="b">
        <v>0</v>
      </c>
    </row>
    <row r="64" spans="1:22">
      <c r="A64" t="s">
        <v>295</v>
      </c>
      <c r="C64" t="s">
        <v>296</v>
      </c>
      <c r="D64" t="s">
        <v>297</v>
      </c>
      <c r="E64" t="s">
        <v>298</v>
      </c>
      <c r="F64" t="s">
        <v>27</v>
      </c>
      <c r="G64" t="s">
        <v>28</v>
      </c>
      <c r="H64" t="s">
        <v>29</v>
      </c>
      <c r="I64" t="str">
        <f>INDEX(Level[Level],MATCH(PIs[[#This Row],[L]],Level[GUID],0),1)</f>
        <v>Major Must</v>
      </c>
      <c r="N64" t="s">
        <v>269</v>
      </c>
      <c r="O64" t="str">
        <f>INDEX(allsections[[S]:[Order]],MATCH(PIs[[#This Row],[SGUID]],allsections[SGUID],0),1)</f>
        <v>QMS 05 Internal Audits</v>
      </c>
      <c r="P64" t="str">
        <f>INDEX(allsections[[S]:[Order]],MATCH(PIs[[#This Row],[SGUID]],allsections[SGUID],0),2)</f>
        <v>-</v>
      </c>
      <c r="Q64">
        <f>INDEX(allsections[[S]:[Order]],MATCH(PIs[[#This Row],[SGUID]],allsections[SGUID],0),3)</f>
        <v>5</v>
      </c>
      <c r="R64" t="s">
        <v>270</v>
      </c>
      <c r="S64" t="str">
        <f>INDEX(allsections[[S]:[Order]],MATCH(PIs[[#This Row],[SSGUID]],allsections[SGUID],0),1)</f>
        <v>QMS 05.03 Non-compliances, corrective actions, and sanctions</v>
      </c>
      <c r="T64" t="str">
        <f>INDEX(allsections[[S]:[Order]],MATCH(PIs[[#This Row],[SSGUID]],allsections[SGUID],0),2)</f>
        <v>-</v>
      </c>
      <c r="U64" t="e">
        <f>INDEX(S2PQ_relational[],MATCH(PIs[[#This Row],[GUID]],S2PQ_relational[PIGUID],0),2)</f>
        <v>#N/A</v>
      </c>
      <c r="V64" t="b">
        <v>0</v>
      </c>
    </row>
    <row r="65" spans="1:22">
      <c r="A65" t="s">
        <v>299</v>
      </c>
      <c r="C65" t="s">
        <v>300</v>
      </c>
      <c r="D65" t="s">
        <v>301</v>
      </c>
      <c r="E65" t="s">
        <v>302</v>
      </c>
      <c r="F65" t="s">
        <v>27</v>
      </c>
      <c r="G65" t="s">
        <v>28</v>
      </c>
      <c r="H65" t="s">
        <v>29</v>
      </c>
      <c r="I65" t="str">
        <f>INDEX(Level[Level],MATCH(PIs[[#This Row],[L]],Level[GUID],0),1)</f>
        <v>Major Must</v>
      </c>
      <c r="N65" t="s">
        <v>269</v>
      </c>
      <c r="O65" t="str">
        <f>INDEX(allsections[[S]:[Order]],MATCH(PIs[[#This Row],[SGUID]],allsections[SGUID],0),1)</f>
        <v>QMS 05 Internal Audits</v>
      </c>
      <c r="P65" t="str">
        <f>INDEX(allsections[[S]:[Order]],MATCH(PIs[[#This Row],[SGUID]],allsections[SGUID],0),2)</f>
        <v>-</v>
      </c>
      <c r="Q65">
        <f>INDEX(allsections[[S]:[Order]],MATCH(PIs[[#This Row],[SGUID]],allsections[SGUID],0),3)</f>
        <v>5</v>
      </c>
      <c r="R65" t="s">
        <v>270</v>
      </c>
      <c r="S65" t="str">
        <f>INDEX(allsections[[S]:[Order]],MATCH(PIs[[#This Row],[SSGUID]],allsections[SGUID],0),1)</f>
        <v>QMS 05.03 Non-compliances, corrective actions, and sanctions</v>
      </c>
      <c r="T65" t="str">
        <f>INDEX(allsections[[S]:[Order]],MATCH(PIs[[#This Row],[SSGUID]],allsections[SGUID],0),2)</f>
        <v>-</v>
      </c>
      <c r="U65" t="e">
        <f>INDEX(S2PQ_relational[],MATCH(PIs[[#This Row],[GUID]],S2PQ_relational[PIGUID],0),2)</f>
        <v>#N/A</v>
      </c>
      <c r="V65" t="b">
        <v>0</v>
      </c>
    </row>
    <row r="66" spans="1:22">
      <c r="A66" t="s">
        <v>303</v>
      </c>
      <c r="C66" t="s">
        <v>304</v>
      </c>
      <c r="D66" t="s">
        <v>305</v>
      </c>
      <c r="E66" t="s">
        <v>306</v>
      </c>
      <c r="F66" t="s">
        <v>27</v>
      </c>
      <c r="G66" t="s">
        <v>28</v>
      </c>
      <c r="H66" t="s">
        <v>29</v>
      </c>
      <c r="I66" t="str">
        <f>INDEX(Level[Level],MATCH(PIs[[#This Row],[L]],Level[GUID],0),1)</f>
        <v>Major Must</v>
      </c>
      <c r="N66" t="s">
        <v>269</v>
      </c>
      <c r="O66" t="str">
        <f>INDEX(allsections[[S]:[Order]],MATCH(PIs[[#This Row],[SGUID]],allsections[SGUID],0),1)</f>
        <v>QMS 05 Internal Audits</v>
      </c>
      <c r="P66" t="str">
        <f>INDEX(allsections[[S]:[Order]],MATCH(PIs[[#This Row],[SGUID]],allsections[SGUID],0),2)</f>
        <v>-</v>
      </c>
      <c r="Q66">
        <f>INDEX(allsections[[S]:[Order]],MATCH(PIs[[#This Row],[SGUID]],allsections[SGUID],0),3)</f>
        <v>5</v>
      </c>
      <c r="R66" t="s">
        <v>307</v>
      </c>
      <c r="S66" t="str">
        <f>INDEX(allsections[[S]:[Order]],MATCH(PIs[[#This Row],[SSGUID]],allsections[SGUID],0),1)</f>
        <v>QMS 05.02 Internal audits of members/sites</v>
      </c>
      <c r="T66" t="str">
        <f>INDEX(allsections[[S]:[Order]],MATCH(PIs[[#This Row],[SSGUID]],allsections[SGUID],0),2)</f>
        <v>-</v>
      </c>
      <c r="U66" t="e">
        <f>INDEX(S2PQ_relational[],MATCH(PIs[[#This Row],[GUID]],S2PQ_relational[PIGUID],0),2)</f>
        <v>#N/A</v>
      </c>
      <c r="V66" t="b">
        <v>0</v>
      </c>
    </row>
    <row r="67" spans="1:22">
      <c r="A67" t="s">
        <v>308</v>
      </c>
      <c r="C67" t="s">
        <v>309</v>
      </c>
      <c r="D67" t="s">
        <v>310</v>
      </c>
      <c r="E67" t="s">
        <v>311</v>
      </c>
      <c r="F67" t="s">
        <v>27</v>
      </c>
      <c r="G67" t="s">
        <v>28</v>
      </c>
      <c r="H67" t="s">
        <v>29</v>
      </c>
      <c r="I67" t="str">
        <f>INDEX(Level[Level],MATCH(PIs[[#This Row],[L]],Level[GUID],0),1)</f>
        <v>Major Must</v>
      </c>
      <c r="N67" t="s">
        <v>269</v>
      </c>
      <c r="O67" t="str">
        <f>INDEX(allsections[[S]:[Order]],MATCH(PIs[[#This Row],[SGUID]],allsections[SGUID],0),1)</f>
        <v>QMS 05 Internal Audits</v>
      </c>
      <c r="P67" t="str">
        <f>INDEX(allsections[[S]:[Order]],MATCH(PIs[[#This Row],[SGUID]],allsections[SGUID],0),2)</f>
        <v>-</v>
      </c>
      <c r="Q67">
        <f>INDEX(allsections[[S]:[Order]],MATCH(PIs[[#This Row],[SGUID]],allsections[SGUID],0),3)</f>
        <v>5</v>
      </c>
      <c r="R67" t="s">
        <v>307</v>
      </c>
      <c r="S67" t="str">
        <f>INDEX(allsections[[S]:[Order]],MATCH(PIs[[#This Row],[SSGUID]],allsections[SGUID],0),1)</f>
        <v>QMS 05.02 Internal audits of members/sites</v>
      </c>
      <c r="T67" t="str">
        <f>INDEX(allsections[[S]:[Order]],MATCH(PIs[[#This Row],[SSGUID]],allsections[SGUID],0),2)</f>
        <v>-</v>
      </c>
      <c r="U67" t="e">
        <f>INDEX(S2PQ_relational[],MATCH(PIs[[#This Row],[GUID]],S2PQ_relational[PIGUID],0),2)</f>
        <v>#N/A</v>
      </c>
      <c r="V67" t="b">
        <v>0</v>
      </c>
    </row>
    <row r="68" spans="1:22">
      <c r="A68" t="s">
        <v>312</v>
      </c>
      <c r="C68" t="s">
        <v>313</v>
      </c>
      <c r="D68" t="s">
        <v>314</v>
      </c>
      <c r="E68" t="s">
        <v>315</v>
      </c>
      <c r="F68" t="s">
        <v>27</v>
      </c>
      <c r="G68" t="s">
        <v>28</v>
      </c>
      <c r="H68" t="s">
        <v>29</v>
      </c>
      <c r="I68" t="str">
        <f>INDEX(Level[Level],MATCH(PIs[[#This Row],[L]],Level[GUID],0),1)</f>
        <v>Major Must</v>
      </c>
      <c r="N68" t="s">
        <v>269</v>
      </c>
      <c r="O68" t="str">
        <f>INDEX(allsections[[S]:[Order]],MATCH(PIs[[#This Row],[SGUID]],allsections[SGUID],0),1)</f>
        <v>QMS 05 Internal Audits</v>
      </c>
      <c r="P68" t="str">
        <f>INDEX(allsections[[S]:[Order]],MATCH(PIs[[#This Row],[SGUID]],allsections[SGUID],0),2)</f>
        <v>-</v>
      </c>
      <c r="Q68">
        <f>INDEX(allsections[[S]:[Order]],MATCH(PIs[[#This Row],[SGUID]],allsections[SGUID],0),3)</f>
        <v>5</v>
      </c>
      <c r="R68" t="s">
        <v>307</v>
      </c>
      <c r="S68" t="str">
        <f>INDEX(allsections[[S]:[Order]],MATCH(PIs[[#This Row],[SSGUID]],allsections[SGUID],0),1)</f>
        <v>QMS 05.02 Internal audits of members/sites</v>
      </c>
      <c r="T68" t="str">
        <f>INDEX(allsections[[S]:[Order]],MATCH(PIs[[#This Row],[SSGUID]],allsections[SGUID],0),2)</f>
        <v>-</v>
      </c>
      <c r="U68" t="e">
        <f>INDEX(S2PQ_relational[],MATCH(PIs[[#This Row],[GUID]],S2PQ_relational[PIGUID],0),2)</f>
        <v>#N/A</v>
      </c>
      <c r="V68" t="b">
        <v>0</v>
      </c>
    </row>
    <row r="69" spans="1:22" ht="409.5">
      <c r="A69" t="s">
        <v>316</v>
      </c>
      <c r="C69" t="s">
        <v>317</v>
      </c>
      <c r="D69" t="s">
        <v>318</v>
      </c>
      <c r="E69" s="25" t="s">
        <v>319</v>
      </c>
      <c r="F69" t="s">
        <v>27</v>
      </c>
      <c r="G69" t="s">
        <v>28</v>
      </c>
      <c r="H69" t="s">
        <v>29</v>
      </c>
      <c r="I69" t="str">
        <f>INDEX(Level[Level],MATCH(PIs[[#This Row],[L]],Level[GUID],0),1)</f>
        <v>Major Must</v>
      </c>
      <c r="N69" t="s">
        <v>269</v>
      </c>
      <c r="O69" t="str">
        <f>INDEX(allsections[[S]:[Order]],MATCH(PIs[[#This Row],[SGUID]],allsections[SGUID],0),1)</f>
        <v>QMS 05 Internal Audits</v>
      </c>
      <c r="P69" t="str">
        <f>INDEX(allsections[[S]:[Order]],MATCH(PIs[[#This Row],[SGUID]],allsections[SGUID],0),2)</f>
        <v>-</v>
      </c>
      <c r="Q69">
        <f>INDEX(allsections[[S]:[Order]],MATCH(PIs[[#This Row],[SGUID]],allsections[SGUID],0),3)</f>
        <v>5</v>
      </c>
      <c r="R69" t="s">
        <v>307</v>
      </c>
      <c r="S69" t="str">
        <f>INDEX(allsections[[S]:[Order]],MATCH(PIs[[#This Row],[SSGUID]],allsections[SGUID],0),1)</f>
        <v>QMS 05.02 Internal audits of members/sites</v>
      </c>
      <c r="T69" t="str">
        <f>INDEX(allsections[[S]:[Order]],MATCH(PIs[[#This Row],[SSGUID]],allsections[SGUID],0),2)</f>
        <v>-</v>
      </c>
      <c r="U69" t="e">
        <f>INDEX(S2PQ_relational[],MATCH(PIs[[#This Row],[GUID]],S2PQ_relational[PIGUID],0),2)</f>
        <v>#N/A</v>
      </c>
      <c r="V69" t="b">
        <v>0</v>
      </c>
    </row>
    <row r="70" spans="1:22">
      <c r="A70" t="s">
        <v>320</v>
      </c>
      <c r="C70" t="s">
        <v>321</v>
      </c>
      <c r="D70" t="s">
        <v>322</v>
      </c>
      <c r="E70" t="s">
        <v>323</v>
      </c>
      <c r="F70" t="s">
        <v>27</v>
      </c>
      <c r="G70" t="s">
        <v>28</v>
      </c>
      <c r="H70" t="s">
        <v>29</v>
      </c>
      <c r="I70" t="str">
        <f>INDEX(Level[Level],MATCH(PIs[[#This Row],[L]],Level[GUID],0),1)</f>
        <v>Major Must</v>
      </c>
      <c r="N70" t="s">
        <v>269</v>
      </c>
      <c r="O70" t="str">
        <f>INDEX(allsections[[S]:[Order]],MATCH(PIs[[#This Row],[SGUID]],allsections[SGUID],0),1)</f>
        <v>QMS 05 Internal Audits</v>
      </c>
      <c r="P70" t="str">
        <f>INDEX(allsections[[S]:[Order]],MATCH(PIs[[#This Row],[SGUID]],allsections[SGUID],0),2)</f>
        <v>-</v>
      </c>
      <c r="Q70">
        <f>INDEX(allsections[[S]:[Order]],MATCH(PIs[[#This Row],[SGUID]],allsections[SGUID],0),3)</f>
        <v>5</v>
      </c>
      <c r="R70" t="s">
        <v>307</v>
      </c>
      <c r="S70" t="str">
        <f>INDEX(allsections[[S]:[Order]],MATCH(PIs[[#This Row],[SSGUID]],allsections[SGUID],0),1)</f>
        <v>QMS 05.02 Internal audits of members/sites</v>
      </c>
      <c r="T70" t="str">
        <f>INDEX(allsections[[S]:[Order]],MATCH(PIs[[#This Row],[SSGUID]],allsections[SGUID],0),2)</f>
        <v>-</v>
      </c>
      <c r="U70" t="e">
        <f>INDEX(S2PQ_relational[],MATCH(PIs[[#This Row],[GUID]],S2PQ_relational[PIGUID],0),2)</f>
        <v>#N/A</v>
      </c>
      <c r="V70" t="b">
        <v>0</v>
      </c>
    </row>
    <row r="71" spans="1:22">
      <c r="A71" t="s">
        <v>324</v>
      </c>
      <c r="C71" t="s">
        <v>325</v>
      </c>
      <c r="D71" t="s">
        <v>326</v>
      </c>
      <c r="E71" t="s">
        <v>327</v>
      </c>
      <c r="F71" t="s">
        <v>27</v>
      </c>
      <c r="G71" t="s">
        <v>28</v>
      </c>
      <c r="H71" t="s">
        <v>29</v>
      </c>
      <c r="I71" t="str">
        <f>INDEX(Level[Level],MATCH(PIs[[#This Row],[L]],Level[GUID],0),1)</f>
        <v>Major Must</v>
      </c>
      <c r="N71" t="s">
        <v>269</v>
      </c>
      <c r="O71" t="str">
        <f>INDEX(allsections[[S]:[Order]],MATCH(PIs[[#This Row],[SGUID]],allsections[SGUID],0),1)</f>
        <v>QMS 05 Internal Audits</v>
      </c>
      <c r="P71" t="str">
        <f>INDEX(allsections[[S]:[Order]],MATCH(PIs[[#This Row],[SGUID]],allsections[SGUID],0),2)</f>
        <v>-</v>
      </c>
      <c r="Q71">
        <f>INDEX(allsections[[S]:[Order]],MATCH(PIs[[#This Row],[SGUID]],allsections[SGUID],0),3)</f>
        <v>5</v>
      </c>
      <c r="R71" t="s">
        <v>307</v>
      </c>
      <c r="S71" t="str">
        <f>INDEX(allsections[[S]:[Order]],MATCH(PIs[[#This Row],[SSGUID]],allsections[SGUID],0),1)</f>
        <v>QMS 05.02 Internal audits of members/sites</v>
      </c>
      <c r="T71" t="str">
        <f>INDEX(allsections[[S]:[Order]],MATCH(PIs[[#This Row],[SSGUID]],allsections[SGUID],0),2)</f>
        <v>-</v>
      </c>
      <c r="U71" t="e">
        <f>INDEX(S2PQ_relational[],MATCH(PIs[[#This Row],[GUID]],S2PQ_relational[PIGUID],0),2)</f>
        <v>#N/A</v>
      </c>
      <c r="V71" t="b">
        <v>0</v>
      </c>
    </row>
    <row r="72" spans="1:22">
      <c r="A72" t="s">
        <v>328</v>
      </c>
      <c r="C72" t="s">
        <v>329</v>
      </c>
      <c r="D72" t="s">
        <v>330</v>
      </c>
      <c r="E72" t="s">
        <v>331</v>
      </c>
      <c r="F72" t="s">
        <v>27</v>
      </c>
      <c r="G72" t="s">
        <v>28</v>
      </c>
      <c r="H72" t="s">
        <v>29</v>
      </c>
      <c r="I72" t="str">
        <f>INDEX(Level[Level],MATCH(PIs[[#This Row],[L]],Level[GUID],0),1)</f>
        <v>Major Must</v>
      </c>
      <c r="N72" t="s">
        <v>269</v>
      </c>
      <c r="O72" t="str">
        <f>INDEX(allsections[[S]:[Order]],MATCH(PIs[[#This Row],[SGUID]],allsections[SGUID],0),1)</f>
        <v>QMS 05 Internal Audits</v>
      </c>
      <c r="P72" t="str">
        <f>INDEX(allsections[[S]:[Order]],MATCH(PIs[[#This Row],[SGUID]],allsections[SGUID],0),2)</f>
        <v>-</v>
      </c>
      <c r="Q72">
        <f>INDEX(allsections[[S]:[Order]],MATCH(PIs[[#This Row],[SGUID]],allsections[SGUID],0),3)</f>
        <v>5</v>
      </c>
      <c r="R72" t="s">
        <v>307</v>
      </c>
      <c r="S72" t="str">
        <f>INDEX(allsections[[S]:[Order]],MATCH(PIs[[#This Row],[SSGUID]],allsections[SGUID],0),1)</f>
        <v>QMS 05.02 Internal audits of members/sites</v>
      </c>
      <c r="T72" t="str">
        <f>INDEX(allsections[[S]:[Order]],MATCH(PIs[[#This Row],[SSGUID]],allsections[SGUID],0),2)</f>
        <v>-</v>
      </c>
      <c r="U72" t="e">
        <f>INDEX(S2PQ_relational[],MATCH(PIs[[#This Row],[GUID]],S2PQ_relational[PIGUID],0),2)</f>
        <v>#N/A</v>
      </c>
      <c r="V72" t="b">
        <v>0</v>
      </c>
    </row>
    <row r="73" spans="1:22">
      <c r="A73" t="s">
        <v>332</v>
      </c>
      <c r="C73" t="s">
        <v>333</v>
      </c>
      <c r="D73" t="s">
        <v>334</v>
      </c>
      <c r="E73" t="s">
        <v>335</v>
      </c>
      <c r="F73" t="s">
        <v>27</v>
      </c>
      <c r="G73" t="s">
        <v>28</v>
      </c>
      <c r="H73" t="s">
        <v>29</v>
      </c>
      <c r="I73" t="str">
        <f>INDEX(Level[Level],MATCH(PIs[[#This Row],[L]],Level[GUID],0),1)</f>
        <v>Major Must</v>
      </c>
      <c r="N73" t="s">
        <v>269</v>
      </c>
      <c r="O73" t="str">
        <f>INDEX(allsections[[S]:[Order]],MATCH(PIs[[#This Row],[SGUID]],allsections[SGUID],0),1)</f>
        <v>QMS 05 Internal Audits</v>
      </c>
      <c r="P73" t="str">
        <f>INDEX(allsections[[S]:[Order]],MATCH(PIs[[#This Row],[SGUID]],allsections[SGUID],0),2)</f>
        <v>-</v>
      </c>
      <c r="Q73">
        <f>INDEX(allsections[[S]:[Order]],MATCH(PIs[[#This Row],[SGUID]],allsections[SGUID],0),3)</f>
        <v>5</v>
      </c>
      <c r="R73" t="s">
        <v>307</v>
      </c>
      <c r="S73" t="str">
        <f>INDEX(allsections[[S]:[Order]],MATCH(PIs[[#This Row],[SSGUID]],allsections[SGUID],0),1)</f>
        <v>QMS 05.02 Internal audits of members/sites</v>
      </c>
      <c r="T73" t="str">
        <f>INDEX(allsections[[S]:[Order]],MATCH(PIs[[#This Row],[SSGUID]],allsections[SGUID],0),2)</f>
        <v>-</v>
      </c>
      <c r="U73" t="e">
        <f>INDEX(S2PQ_relational[],MATCH(PIs[[#This Row],[GUID]],S2PQ_relational[PIGUID],0),2)</f>
        <v>#N/A</v>
      </c>
      <c r="V73" t="b">
        <v>0</v>
      </c>
    </row>
    <row r="74" spans="1:22">
      <c r="A74" t="s">
        <v>336</v>
      </c>
      <c r="C74" t="s">
        <v>337</v>
      </c>
      <c r="D74" t="s">
        <v>338</v>
      </c>
      <c r="E74" t="s">
        <v>339</v>
      </c>
      <c r="F74" t="s">
        <v>27</v>
      </c>
      <c r="G74" t="s">
        <v>28</v>
      </c>
      <c r="H74" t="s">
        <v>29</v>
      </c>
      <c r="I74" t="str">
        <f>INDEX(Level[Level],MATCH(PIs[[#This Row],[L]],Level[GUID],0),1)</f>
        <v>Major Must</v>
      </c>
      <c r="N74" t="s">
        <v>269</v>
      </c>
      <c r="O74" t="str">
        <f>INDEX(allsections[[S]:[Order]],MATCH(PIs[[#This Row],[SGUID]],allsections[SGUID],0),1)</f>
        <v>QMS 05 Internal Audits</v>
      </c>
      <c r="P74" t="str">
        <f>INDEX(allsections[[S]:[Order]],MATCH(PIs[[#This Row],[SGUID]],allsections[SGUID],0),2)</f>
        <v>-</v>
      </c>
      <c r="Q74">
        <f>INDEX(allsections[[S]:[Order]],MATCH(PIs[[#This Row],[SGUID]],allsections[SGUID],0),3)</f>
        <v>5</v>
      </c>
      <c r="R74" t="s">
        <v>307</v>
      </c>
      <c r="S74" t="str">
        <f>INDEX(allsections[[S]:[Order]],MATCH(PIs[[#This Row],[SSGUID]],allsections[SGUID],0),1)</f>
        <v>QMS 05.02 Internal audits of members/sites</v>
      </c>
      <c r="T74" t="str">
        <f>INDEX(allsections[[S]:[Order]],MATCH(PIs[[#This Row],[SSGUID]],allsections[SGUID],0),2)</f>
        <v>-</v>
      </c>
      <c r="U74" t="e">
        <f>INDEX(S2PQ_relational[],MATCH(PIs[[#This Row],[GUID]],S2PQ_relational[PIGUID],0),2)</f>
        <v>#N/A</v>
      </c>
      <c r="V74" t="b">
        <v>0</v>
      </c>
    </row>
    <row r="75" spans="1:22" ht="409.5">
      <c r="A75" t="s">
        <v>340</v>
      </c>
      <c r="C75" t="s">
        <v>341</v>
      </c>
      <c r="D75" t="s">
        <v>342</v>
      </c>
      <c r="E75" s="25" t="s">
        <v>343</v>
      </c>
      <c r="F75" t="s">
        <v>27</v>
      </c>
      <c r="G75" t="s">
        <v>28</v>
      </c>
      <c r="H75" t="s">
        <v>29</v>
      </c>
      <c r="I75" t="str">
        <f>INDEX(Level[Level],MATCH(PIs[[#This Row],[L]],Level[GUID],0),1)</f>
        <v>Major Must</v>
      </c>
      <c r="N75" t="s">
        <v>269</v>
      </c>
      <c r="O75" t="str">
        <f>INDEX(allsections[[S]:[Order]],MATCH(PIs[[#This Row],[SGUID]],allsections[SGUID],0),1)</f>
        <v>QMS 05 Internal Audits</v>
      </c>
      <c r="P75" t="str">
        <f>INDEX(allsections[[S]:[Order]],MATCH(PIs[[#This Row],[SGUID]],allsections[SGUID],0),2)</f>
        <v>-</v>
      </c>
      <c r="Q75">
        <f>INDEX(allsections[[S]:[Order]],MATCH(PIs[[#This Row],[SGUID]],allsections[SGUID],0),3)</f>
        <v>5</v>
      </c>
      <c r="R75" t="s">
        <v>307</v>
      </c>
      <c r="S75" t="str">
        <f>INDEX(allsections[[S]:[Order]],MATCH(PIs[[#This Row],[SSGUID]],allsections[SGUID],0),1)</f>
        <v>QMS 05.02 Internal audits of members/sites</v>
      </c>
      <c r="T75" t="str">
        <f>INDEX(allsections[[S]:[Order]],MATCH(PIs[[#This Row],[SSGUID]],allsections[SGUID],0),2)</f>
        <v>-</v>
      </c>
      <c r="U75" t="e">
        <f>INDEX(S2PQ_relational[],MATCH(PIs[[#This Row],[GUID]],S2PQ_relational[PIGUID],0),2)</f>
        <v>#N/A</v>
      </c>
      <c r="V75" t="b">
        <v>0</v>
      </c>
    </row>
    <row r="76" spans="1:22">
      <c r="A76" t="s">
        <v>344</v>
      </c>
      <c r="C76" t="s">
        <v>345</v>
      </c>
      <c r="D76" t="s">
        <v>346</v>
      </c>
      <c r="E76" t="s">
        <v>347</v>
      </c>
      <c r="F76" t="s">
        <v>27</v>
      </c>
      <c r="G76" t="s">
        <v>28</v>
      </c>
      <c r="H76" t="s">
        <v>29</v>
      </c>
      <c r="I76" t="str">
        <f>INDEX(Level[Level],MATCH(PIs[[#This Row],[L]],Level[GUID],0),1)</f>
        <v>Major Must</v>
      </c>
      <c r="N76" t="s">
        <v>269</v>
      </c>
      <c r="O76" t="str">
        <f>INDEX(allsections[[S]:[Order]],MATCH(PIs[[#This Row],[SGUID]],allsections[SGUID],0),1)</f>
        <v>QMS 05 Internal Audits</v>
      </c>
      <c r="P76" t="str">
        <f>INDEX(allsections[[S]:[Order]],MATCH(PIs[[#This Row],[SGUID]],allsections[SGUID],0),2)</f>
        <v>-</v>
      </c>
      <c r="Q76">
        <f>INDEX(allsections[[S]:[Order]],MATCH(PIs[[#This Row],[SGUID]],allsections[SGUID],0),3)</f>
        <v>5</v>
      </c>
      <c r="R76" t="s">
        <v>348</v>
      </c>
      <c r="S76" t="str">
        <f>INDEX(allsections[[S]:[Order]],MATCH(PIs[[#This Row],[SSGUID]],allsections[SGUID],0),1)</f>
        <v>QMS 05.01 Internal QMS audits</v>
      </c>
      <c r="T76" t="str">
        <f>INDEX(allsections[[S]:[Order]],MATCH(PIs[[#This Row],[SSGUID]],allsections[SGUID],0),2)</f>
        <v>-</v>
      </c>
      <c r="U76" t="e">
        <f>INDEX(S2PQ_relational[],MATCH(PIs[[#This Row],[GUID]],S2PQ_relational[PIGUID],0),2)</f>
        <v>#N/A</v>
      </c>
      <c r="V76" t="b">
        <v>0</v>
      </c>
    </row>
    <row r="77" spans="1:22">
      <c r="A77" t="s">
        <v>349</v>
      </c>
      <c r="C77" t="s">
        <v>350</v>
      </c>
      <c r="D77" t="s">
        <v>351</v>
      </c>
      <c r="E77" t="s">
        <v>352</v>
      </c>
      <c r="F77" t="s">
        <v>27</v>
      </c>
      <c r="G77" t="s">
        <v>28</v>
      </c>
      <c r="H77" t="s">
        <v>29</v>
      </c>
      <c r="I77" t="str">
        <f>INDEX(Level[Level],MATCH(PIs[[#This Row],[L]],Level[GUID],0),1)</f>
        <v>Major Must</v>
      </c>
      <c r="N77" t="s">
        <v>269</v>
      </c>
      <c r="O77" t="str">
        <f>INDEX(allsections[[S]:[Order]],MATCH(PIs[[#This Row],[SGUID]],allsections[SGUID],0),1)</f>
        <v>QMS 05 Internal Audits</v>
      </c>
      <c r="P77" t="str">
        <f>INDEX(allsections[[S]:[Order]],MATCH(PIs[[#This Row],[SGUID]],allsections[SGUID],0),2)</f>
        <v>-</v>
      </c>
      <c r="Q77">
        <f>INDEX(allsections[[S]:[Order]],MATCH(PIs[[#This Row],[SGUID]],allsections[SGUID],0),3)</f>
        <v>5</v>
      </c>
      <c r="R77" t="s">
        <v>348</v>
      </c>
      <c r="S77" t="str">
        <f>INDEX(allsections[[S]:[Order]],MATCH(PIs[[#This Row],[SSGUID]],allsections[SGUID],0),1)</f>
        <v>QMS 05.01 Internal QMS audits</v>
      </c>
      <c r="T77" t="str">
        <f>INDEX(allsections[[S]:[Order]],MATCH(PIs[[#This Row],[SSGUID]],allsections[SGUID],0),2)</f>
        <v>-</v>
      </c>
      <c r="U77" t="e">
        <f>INDEX(S2PQ_relational[],MATCH(PIs[[#This Row],[GUID]],S2PQ_relational[PIGUID],0),2)</f>
        <v>#N/A</v>
      </c>
      <c r="V77" t="b">
        <v>0</v>
      </c>
    </row>
    <row r="78" spans="1:22">
      <c r="A78" t="s">
        <v>353</v>
      </c>
      <c r="C78" t="s">
        <v>354</v>
      </c>
      <c r="D78" t="s">
        <v>355</v>
      </c>
      <c r="E78" t="s">
        <v>356</v>
      </c>
      <c r="F78" t="s">
        <v>27</v>
      </c>
      <c r="G78" t="s">
        <v>28</v>
      </c>
      <c r="H78" t="s">
        <v>29</v>
      </c>
      <c r="I78" t="str">
        <f>INDEX(Level[Level],MATCH(PIs[[#This Row],[L]],Level[GUID],0),1)</f>
        <v>Major Must</v>
      </c>
      <c r="N78" t="s">
        <v>269</v>
      </c>
      <c r="O78" t="str">
        <f>INDEX(allsections[[S]:[Order]],MATCH(PIs[[#This Row],[SGUID]],allsections[SGUID],0),1)</f>
        <v>QMS 05 Internal Audits</v>
      </c>
      <c r="P78" t="str">
        <f>INDEX(allsections[[S]:[Order]],MATCH(PIs[[#This Row],[SGUID]],allsections[SGUID],0),2)</f>
        <v>-</v>
      </c>
      <c r="Q78">
        <f>INDEX(allsections[[S]:[Order]],MATCH(PIs[[#This Row],[SGUID]],allsections[SGUID],0),3)</f>
        <v>5</v>
      </c>
      <c r="R78" t="s">
        <v>348</v>
      </c>
      <c r="S78" t="str">
        <f>INDEX(allsections[[S]:[Order]],MATCH(PIs[[#This Row],[SSGUID]],allsections[SGUID],0),1)</f>
        <v>QMS 05.01 Internal QMS audits</v>
      </c>
      <c r="T78" t="str">
        <f>INDEX(allsections[[S]:[Order]],MATCH(PIs[[#This Row],[SSGUID]],allsections[SGUID],0),2)</f>
        <v>-</v>
      </c>
      <c r="U78" t="e">
        <f>INDEX(S2PQ_relational[],MATCH(PIs[[#This Row],[GUID]],S2PQ_relational[PIGUID],0),2)</f>
        <v>#N/A</v>
      </c>
      <c r="V78" t="b">
        <v>0</v>
      </c>
    </row>
    <row r="79" spans="1:22">
      <c r="A79" t="s">
        <v>357</v>
      </c>
      <c r="C79" t="s">
        <v>358</v>
      </c>
      <c r="D79" t="s">
        <v>359</v>
      </c>
      <c r="E79" t="s">
        <v>360</v>
      </c>
      <c r="F79" t="s">
        <v>27</v>
      </c>
      <c r="G79" t="s">
        <v>28</v>
      </c>
      <c r="H79" t="s">
        <v>29</v>
      </c>
      <c r="I79" t="str">
        <f>INDEX(Level[Level],MATCH(PIs[[#This Row],[L]],Level[GUID],0),1)</f>
        <v>Major Must</v>
      </c>
      <c r="N79" t="s">
        <v>269</v>
      </c>
      <c r="O79" t="str">
        <f>INDEX(allsections[[S]:[Order]],MATCH(PIs[[#This Row],[SGUID]],allsections[SGUID],0),1)</f>
        <v>QMS 05 Internal Audits</v>
      </c>
      <c r="P79" t="str">
        <f>INDEX(allsections[[S]:[Order]],MATCH(PIs[[#This Row],[SGUID]],allsections[SGUID],0),2)</f>
        <v>-</v>
      </c>
      <c r="Q79">
        <f>INDEX(allsections[[S]:[Order]],MATCH(PIs[[#This Row],[SGUID]],allsections[SGUID],0),3)</f>
        <v>5</v>
      </c>
      <c r="R79" t="s">
        <v>348</v>
      </c>
      <c r="S79" t="str">
        <f>INDEX(allsections[[S]:[Order]],MATCH(PIs[[#This Row],[SSGUID]],allsections[SGUID],0),1)</f>
        <v>QMS 05.01 Internal QMS audits</v>
      </c>
      <c r="T79" t="str">
        <f>INDEX(allsections[[S]:[Order]],MATCH(PIs[[#This Row],[SSGUID]],allsections[SGUID],0),2)</f>
        <v>-</v>
      </c>
      <c r="U79" t="e">
        <f>INDEX(S2PQ_relational[],MATCH(PIs[[#This Row],[GUID]],S2PQ_relational[PIGUID],0),2)</f>
        <v>#N/A</v>
      </c>
      <c r="V79" t="b">
        <v>0</v>
      </c>
    </row>
    <row r="80" spans="1:22">
      <c r="A80" t="s">
        <v>361</v>
      </c>
      <c r="C80" t="s">
        <v>362</v>
      </c>
      <c r="D80" t="s">
        <v>363</v>
      </c>
      <c r="E80" t="s">
        <v>364</v>
      </c>
      <c r="F80" t="s">
        <v>27</v>
      </c>
      <c r="G80" t="s">
        <v>28</v>
      </c>
      <c r="H80" t="s">
        <v>29</v>
      </c>
      <c r="I80" t="str">
        <f>INDEX(Level[Level],MATCH(PIs[[#This Row],[L]],Level[GUID],0),1)</f>
        <v>Major Must</v>
      </c>
      <c r="N80" t="s">
        <v>269</v>
      </c>
      <c r="O80" t="str">
        <f>INDEX(allsections[[S]:[Order]],MATCH(PIs[[#This Row],[SGUID]],allsections[SGUID],0),1)</f>
        <v>QMS 05 Internal Audits</v>
      </c>
      <c r="P80" t="str">
        <f>INDEX(allsections[[S]:[Order]],MATCH(PIs[[#This Row],[SGUID]],allsections[SGUID],0),2)</f>
        <v>-</v>
      </c>
      <c r="Q80">
        <f>INDEX(allsections[[S]:[Order]],MATCH(PIs[[#This Row],[SGUID]],allsections[SGUID],0),3)</f>
        <v>5</v>
      </c>
      <c r="R80" t="s">
        <v>348</v>
      </c>
      <c r="S80" t="str">
        <f>INDEX(allsections[[S]:[Order]],MATCH(PIs[[#This Row],[SSGUID]],allsections[SGUID],0),1)</f>
        <v>QMS 05.01 Internal QMS audits</v>
      </c>
      <c r="T80" t="str">
        <f>INDEX(allsections[[S]:[Order]],MATCH(PIs[[#This Row],[SSGUID]],allsections[SGUID],0),2)</f>
        <v>-</v>
      </c>
      <c r="U80" t="e">
        <f>INDEX(S2PQ_relational[],MATCH(PIs[[#This Row],[GUID]],S2PQ_relational[PIGUID],0),2)</f>
        <v>#N/A</v>
      </c>
      <c r="V80" t="b">
        <v>0</v>
      </c>
    </row>
    <row r="81" spans="1:22">
      <c r="A81" t="s">
        <v>365</v>
      </c>
      <c r="C81" t="s">
        <v>366</v>
      </c>
      <c r="D81" t="s">
        <v>367</v>
      </c>
      <c r="E81" t="s">
        <v>368</v>
      </c>
      <c r="F81" t="s">
        <v>27</v>
      </c>
      <c r="G81" t="s">
        <v>28</v>
      </c>
      <c r="H81" t="s">
        <v>29</v>
      </c>
      <c r="I81" t="str">
        <f>INDEX(Level[Level],MATCH(PIs[[#This Row],[L]],Level[GUID],0),1)</f>
        <v>Major Must</v>
      </c>
      <c r="N81" t="s">
        <v>269</v>
      </c>
      <c r="O81" t="str">
        <f>INDEX(allsections[[S]:[Order]],MATCH(PIs[[#This Row],[SGUID]],allsections[SGUID],0),1)</f>
        <v>QMS 05 Internal Audits</v>
      </c>
      <c r="P81" t="str">
        <f>INDEX(allsections[[S]:[Order]],MATCH(PIs[[#This Row],[SGUID]],allsections[SGUID],0),2)</f>
        <v>-</v>
      </c>
      <c r="Q81">
        <f>INDEX(allsections[[S]:[Order]],MATCH(PIs[[#This Row],[SGUID]],allsections[SGUID],0),3)</f>
        <v>5</v>
      </c>
      <c r="R81" t="s">
        <v>348</v>
      </c>
      <c r="S81" t="str">
        <f>INDEX(allsections[[S]:[Order]],MATCH(PIs[[#This Row],[SSGUID]],allsections[SGUID],0),1)</f>
        <v>QMS 05.01 Internal QMS audits</v>
      </c>
      <c r="T81" t="str">
        <f>INDEX(allsections[[S]:[Order]],MATCH(PIs[[#This Row],[SSGUID]],allsections[SGUID],0),2)</f>
        <v>-</v>
      </c>
      <c r="U81" t="e">
        <f>INDEX(S2PQ_relational[],MATCH(PIs[[#This Row],[GUID]],S2PQ_relational[PIGUID],0),2)</f>
        <v>#N/A</v>
      </c>
      <c r="V81" t="b">
        <v>0</v>
      </c>
    </row>
    <row r="82" spans="1:22">
      <c r="A82" t="s">
        <v>369</v>
      </c>
      <c r="C82" t="s">
        <v>370</v>
      </c>
      <c r="D82" t="s">
        <v>371</v>
      </c>
      <c r="E82" t="s">
        <v>372</v>
      </c>
      <c r="F82" t="s">
        <v>27</v>
      </c>
      <c r="G82" t="s">
        <v>28</v>
      </c>
      <c r="H82" t="s">
        <v>29</v>
      </c>
      <c r="I82" t="str">
        <f>INDEX(Level[Level],MATCH(PIs[[#This Row],[L]],Level[GUID],0),1)</f>
        <v>Major Must</v>
      </c>
      <c r="N82" t="s">
        <v>269</v>
      </c>
      <c r="O82" t="str">
        <f>INDEX(allsections[[S]:[Order]],MATCH(PIs[[#This Row],[SGUID]],allsections[SGUID],0),1)</f>
        <v>QMS 05 Internal Audits</v>
      </c>
      <c r="P82" t="str">
        <f>INDEX(allsections[[S]:[Order]],MATCH(PIs[[#This Row],[SGUID]],allsections[SGUID],0),2)</f>
        <v>-</v>
      </c>
      <c r="Q82">
        <f>INDEX(allsections[[S]:[Order]],MATCH(PIs[[#This Row],[SGUID]],allsections[SGUID],0),3)</f>
        <v>5</v>
      </c>
      <c r="R82" t="s">
        <v>348</v>
      </c>
      <c r="S82" t="str">
        <f>INDEX(allsections[[S]:[Order]],MATCH(PIs[[#This Row],[SSGUID]],allsections[SGUID],0),1)</f>
        <v>QMS 05.01 Internal QMS audits</v>
      </c>
      <c r="T82" t="str">
        <f>INDEX(allsections[[S]:[Order]],MATCH(PIs[[#This Row],[SSGUID]],allsections[SGUID],0),2)</f>
        <v>-</v>
      </c>
      <c r="U82" t="e">
        <f>INDEX(S2PQ_relational[],MATCH(PIs[[#This Row],[GUID]],S2PQ_relational[PIGUID],0),2)</f>
        <v>#N/A</v>
      </c>
      <c r="V82" t="b">
        <v>0</v>
      </c>
    </row>
    <row r="83" spans="1:22">
      <c r="A83" t="s">
        <v>373</v>
      </c>
      <c r="C83" t="s">
        <v>374</v>
      </c>
      <c r="D83" t="s">
        <v>375</v>
      </c>
      <c r="E83" t="s">
        <v>376</v>
      </c>
      <c r="F83" t="s">
        <v>27</v>
      </c>
      <c r="G83" t="s">
        <v>28</v>
      </c>
      <c r="H83" t="s">
        <v>29</v>
      </c>
      <c r="I83" t="str">
        <f>INDEX(Level[Level],MATCH(PIs[[#This Row],[L]],Level[GUID],0),1)</f>
        <v>Major Must</v>
      </c>
      <c r="N83" t="s">
        <v>269</v>
      </c>
      <c r="O83" t="str">
        <f>INDEX(allsections[[S]:[Order]],MATCH(PIs[[#This Row],[SGUID]],allsections[SGUID],0),1)</f>
        <v>QMS 05 Internal Audits</v>
      </c>
      <c r="P83" t="str">
        <f>INDEX(allsections[[S]:[Order]],MATCH(PIs[[#This Row],[SGUID]],allsections[SGUID],0),2)</f>
        <v>-</v>
      </c>
      <c r="Q83">
        <f>INDEX(allsections[[S]:[Order]],MATCH(PIs[[#This Row],[SGUID]],allsections[SGUID],0),3)</f>
        <v>5</v>
      </c>
      <c r="R83" t="s">
        <v>348</v>
      </c>
      <c r="S83" t="str">
        <f>INDEX(allsections[[S]:[Order]],MATCH(PIs[[#This Row],[SSGUID]],allsections[SGUID],0),1)</f>
        <v>QMS 05.01 Internal QMS audits</v>
      </c>
      <c r="T83" t="str">
        <f>INDEX(allsections[[S]:[Order]],MATCH(PIs[[#This Row],[SSGUID]],allsections[SGUID],0),2)</f>
        <v>-</v>
      </c>
      <c r="U83" t="e">
        <f>INDEX(S2PQ_relational[],MATCH(PIs[[#This Row],[GUID]],S2PQ_relational[PIGUID],0),2)</f>
        <v>#N/A</v>
      </c>
      <c r="V83" t="b">
        <v>0</v>
      </c>
    </row>
    <row r="84" spans="1:22">
      <c r="A84" t="s">
        <v>377</v>
      </c>
      <c r="C84" t="s">
        <v>378</v>
      </c>
      <c r="D84" t="s">
        <v>379</v>
      </c>
      <c r="E84" t="s">
        <v>380</v>
      </c>
      <c r="F84" t="s">
        <v>27</v>
      </c>
      <c r="G84" t="s">
        <v>28</v>
      </c>
      <c r="H84" t="s">
        <v>29</v>
      </c>
      <c r="I84" t="str">
        <f>INDEX(Level[Level],MATCH(PIs[[#This Row],[L]],Level[GUID],0),1)</f>
        <v>Major Must</v>
      </c>
      <c r="N84" t="s">
        <v>269</v>
      </c>
      <c r="O84" t="str">
        <f>INDEX(allsections[[S]:[Order]],MATCH(PIs[[#This Row],[SGUID]],allsections[SGUID],0),1)</f>
        <v>QMS 05 Internal Audits</v>
      </c>
      <c r="P84" t="str">
        <f>INDEX(allsections[[S]:[Order]],MATCH(PIs[[#This Row],[SGUID]],allsections[SGUID],0),2)</f>
        <v>-</v>
      </c>
      <c r="Q84">
        <f>INDEX(allsections[[S]:[Order]],MATCH(PIs[[#This Row],[SGUID]],allsections[SGUID],0),3)</f>
        <v>5</v>
      </c>
      <c r="R84" t="s">
        <v>348</v>
      </c>
      <c r="S84" t="str">
        <f>INDEX(allsections[[S]:[Order]],MATCH(PIs[[#This Row],[SSGUID]],allsections[SGUID],0),1)</f>
        <v>QMS 05.01 Internal QMS audits</v>
      </c>
      <c r="T84" t="str">
        <f>INDEX(allsections[[S]:[Order]],MATCH(PIs[[#This Row],[SSGUID]],allsections[SGUID],0),2)</f>
        <v>-</v>
      </c>
      <c r="U84" t="e">
        <f>INDEX(S2PQ_relational[],MATCH(PIs[[#This Row],[GUID]],S2PQ_relational[PIGUID],0),2)</f>
        <v>#N/A</v>
      </c>
      <c r="V84" t="b">
        <v>0</v>
      </c>
    </row>
    <row r="85" spans="1:22">
      <c r="A85" t="s">
        <v>381</v>
      </c>
      <c r="C85" t="s">
        <v>382</v>
      </c>
      <c r="D85" t="s">
        <v>383</v>
      </c>
      <c r="E85" t="s">
        <v>384</v>
      </c>
      <c r="F85" t="s">
        <v>27</v>
      </c>
      <c r="G85" t="s">
        <v>28</v>
      </c>
      <c r="H85" t="s">
        <v>29</v>
      </c>
      <c r="I85" t="str">
        <f>INDEX(Level[Level],MATCH(PIs[[#This Row],[L]],Level[GUID],0),1)</f>
        <v>Major Must</v>
      </c>
      <c r="N85" t="s">
        <v>269</v>
      </c>
      <c r="O85" t="str">
        <f>INDEX(allsections[[S]:[Order]],MATCH(PIs[[#This Row],[SGUID]],allsections[SGUID],0),1)</f>
        <v>QMS 05 Internal Audits</v>
      </c>
      <c r="P85" t="str">
        <f>INDEX(allsections[[S]:[Order]],MATCH(PIs[[#This Row],[SGUID]],allsections[SGUID],0),2)</f>
        <v>-</v>
      </c>
      <c r="Q85">
        <f>INDEX(allsections[[S]:[Order]],MATCH(PIs[[#This Row],[SGUID]],allsections[SGUID],0),3)</f>
        <v>5</v>
      </c>
      <c r="R85" t="s">
        <v>348</v>
      </c>
      <c r="S85" t="str">
        <f>INDEX(allsections[[S]:[Order]],MATCH(PIs[[#This Row],[SSGUID]],allsections[SGUID],0),1)</f>
        <v>QMS 05.01 Internal QMS audits</v>
      </c>
      <c r="T85" t="str">
        <f>INDEX(allsections[[S]:[Order]],MATCH(PIs[[#This Row],[SSGUID]],allsections[SGUID],0),2)</f>
        <v>-</v>
      </c>
      <c r="U85" t="e">
        <f>INDEX(S2PQ_relational[],MATCH(PIs[[#This Row],[GUID]],S2PQ_relational[PIGUID],0),2)</f>
        <v>#N/A</v>
      </c>
      <c r="V85" t="b">
        <v>0</v>
      </c>
    </row>
    <row r="86" spans="1:22">
      <c r="A86" t="s">
        <v>385</v>
      </c>
      <c r="C86" t="s">
        <v>386</v>
      </c>
      <c r="D86" t="s">
        <v>387</v>
      </c>
      <c r="E86" t="s">
        <v>388</v>
      </c>
      <c r="F86" t="s">
        <v>27</v>
      </c>
      <c r="G86" t="s">
        <v>28</v>
      </c>
      <c r="H86" t="s">
        <v>29</v>
      </c>
      <c r="I86" t="str">
        <f>INDEX(Level[Level],MATCH(PIs[[#This Row],[L]],Level[GUID],0),1)</f>
        <v>Major Must</v>
      </c>
      <c r="N86" t="s">
        <v>269</v>
      </c>
      <c r="O86" t="str">
        <f>INDEX(allsections[[S]:[Order]],MATCH(PIs[[#This Row],[SGUID]],allsections[SGUID],0),1)</f>
        <v>QMS 05 Internal Audits</v>
      </c>
      <c r="P86" t="str">
        <f>INDEX(allsections[[S]:[Order]],MATCH(PIs[[#This Row],[SGUID]],allsections[SGUID],0),2)</f>
        <v>-</v>
      </c>
      <c r="Q86">
        <f>INDEX(allsections[[S]:[Order]],MATCH(PIs[[#This Row],[SGUID]],allsections[SGUID],0),3)</f>
        <v>5</v>
      </c>
      <c r="R86" t="s">
        <v>31</v>
      </c>
      <c r="S86" t="str">
        <f>INDEX(allsections[[S]:[Order]],MATCH(PIs[[#This Row],[SSGUID]],allsections[SGUID],0),1)</f>
        <v>-</v>
      </c>
      <c r="T86" t="str">
        <f>INDEX(allsections[[S]:[Order]],MATCH(PIs[[#This Row],[SSGUID]],allsections[SGUID],0),2)</f>
        <v>-</v>
      </c>
      <c r="U86" t="e">
        <f>INDEX(S2PQ_relational[],MATCH(PIs[[#This Row],[GUID]],S2PQ_relational[PIGUID],0),2)</f>
        <v>#N/A</v>
      </c>
      <c r="V86" t="b">
        <v>0</v>
      </c>
    </row>
    <row r="87" spans="1:22">
      <c r="A87" t="s">
        <v>389</v>
      </c>
      <c r="C87" t="s">
        <v>390</v>
      </c>
      <c r="D87" t="s">
        <v>391</v>
      </c>
      <c r="E87" t="s">
        <v>392</v>
      </c>
      <c r="F87" t="s">
        <v>27</v>
      </c>
      <c r="G87" t="s">
        <v>28</v>
      </c>
      <c r="H87" t="s">
        <v>29</v>
      </c>
      <c r="I87" t="str">
        <f>INDEX(Level[Level],MATCH(PIs[[#This Row],[L]],Level[GUID],0),1)</f>
        <v>Major Must</v>
      </c>
      <c r="N87" t="s">
        <v>269</v>
      </c>
      <c r="O87" t="str">
        <f>INDEX(allsections[[S]:[Order]],MATCH(PIs[[#This Row],[SGUID]],allsections[SGUID],0),1)</f>
        <v>QMS 05 Internal Audits</v>
      </c>
      <c r="P87" t="str">
        <f>INDEX(allsections[[S]:[Order]],MATCH(PIs[[#This Row],[SGUID]],allsections[SGUID],0),2)</f>
        <v>-</v>
      </c>
      <c r="Q87">
        <f>INDEX(allsections[[S]:[Order]],MATCH(PIs[[#This Row],[SGUID]],allsections[SGUID],0),3)</f>
        <v>5</v>
      </c>
      <c r="R87" t="s">
        <v>31</v>
      </c>
      <c r="S87" t="str">
        <f>INDEX(allsections[[S]:[Order]],MATCH(PIs[[#This Row],[SSGUID]],allsections[SGUID],0),1)</f>
        <v>-</v>
      </c>
      <c r="T87" t="str">
        <f>INDEX(allsections[[S]:[Order]],MATCH(PIs[[#This Row],[SSGUID]],allsections[SGUID],0),2)</f>
        <v>-</v>
      </c>
      <c r="U87" t="e">
        <f>INDEX(S2PQ_relational[],MATCH(PIs[[#This Row],[GUID]],S2PQ_relational[PIGUID],0),2)</f>
        <v>#N/A</v>
      </c>
      <c r="V87" t="b">
        <v>0</v>
      </c>
    </row>
    <row r="88" spans="1:22">
      <c r="A88" t="s">
        <v>393</v>
      </c>
      <c r="C88" t="s">
        <v>394</v>
      </c>
      <c r="D88" t="s">
        <v>395</v>
      </c>
      <c r="E88" t="s">
        <v>396</v>
      </c>
      <c r="F88" t="s">
        <v>27</v>
      </c>
      <c r="G88" t="s">
        <v>28</v>
      </c>
      <c r="H88" t="s">
        <v>29</v>
      </c>
      <c r="I88" t="str">
        <f>INDEX(Level[Level],MATCH(PIs[[#This Row],[L]],Level[GUID],0),1)</f>
        <v>Major Must</v>
      </c>
      <c r="N88" t="s">
        <v>397</v>
      </c>
      <c r="O88" t="str">
        <f>INDEX(allsections[[S]:[Order]],MATCH(PIs[[#This Row],[SGUID]],allsections[SGUID],0),1)</f>
        <v>QMS 04 Complaint handling</v>
      </c>
      <c r="P88" t="str">
        <f>INDEX(allsections[[S]:[Order]],MATCH(PIs[[#This Row],[SGUID]],allsections[SGUID],0),2)</f>
        <v>-</v>
      </c>
      <c r="Q88">
        <f>INDEX(allsections[[S]:[Order]],MATCH(PIs[[#This Row],[SGUID]],allsections[SGUID],0),3)</f>
        <v>4</v>
      </c>
      <c r="R88" t="s">
        <v>31</v>
      </c>
      <c r="S88" t="str">
        <f>INDEX(allsections[[S]:[Order]],MATCH(PIs[[#This Row],[SSGUID]],allsections[SGUID],0),1)</f>
        <v>-</v>
      </c>
      <c r="T88" t="str">
        <f>INDEX(allsections[[S]:[Order]],MATCH(PIs[[#This Row],[SSGUID]],allsections[SGUID],0),2)</f>
        <v>-</v>
      </c>
      <c r="U88" t="e">
        <f>INDEX(S2PQ_relational[],MATCH(PIs[[#This Row],[GUID]],S2PQ_relational[PIGUID],0),2)</f>
        <v>#N/A</v>
      </c>
      <c r="V88" t="b">
        <v>0</v>
      </c>
    </row>
    <row r="89" spans="1:22">
      <c r="A89" t="s">
        <v>398</v>
      </c>
      <c r="C89" t="s">
        <v>399</v>
      </c>
      <c r="D89" t="s">
        <v>400</v>
      </c>
      <c r="E89" t="s">
        <v>401</v>
      </c>
      <c r="F89" t="s">
        <v>27</v>
      </c>
      <c r="G89" t="s">
        <v>28</v>
      </c>
      <c r="H89" t="s">
        <v>29</v>
      </c>
      <c r="I89" t="str">
        <f>INDEX(Level[Level],MATCH(PIs[[#This Row],[L]],Level[GUID],0),1)</f>
        <v>Major Must</v>
      </c>
      <c r="N89" t="s">
        <v>397</v>
      </c>
      <c r="O89" t="str">
        <f>INDEX(allsections[[S]:[Order]],MATCH(PIs[[#This Row],[SGUID]],allsections[SGUID],0),1)</f>
        <v>QMS 04 Complaint handling</v>
      </c>
      <c r="P89" t="str">
        <f>INDEX(allsections[[S]:[Order]],MATCH(PIs[[#This Row],[SGUID]],allsections[SGUID],0),2)</f>
        <v>-</v>
      </c>
      <c r="Q89">
        <f>INDEX(allsections[[S]:[Order]],MATCH(PIs[[#This Row],[SGUID]],allsections[SGUID],0),3)</f>
        <v>4</v>
      </c>
      <c r="R89" t="s">
        <v>31</v>
      </c>
      <c r="S89" t="str">
        <f>INDEX(allsections[[S]:[Order]],MATCH(PIs[[#This Row],[SSGUID]],allsections[SGUID],0),1)</f>
        <v>-</v>
      </c>
      <c r="T89" t="str">
        <f>INDEX(allsections[[S]:[Order]],MATCH(PIs[[#This Row],[SSGUID]],allsections[SGUID],0),2)</f>
        <v>-</v>
      </c>
      <c r="U89" t="e">
        <f>INDEX(S2PQ_relational[],MATCH(PIs[[#This Row],[GUID]],S2PQ_relational[PIGUID],0),2)</f>
        <v>#N/A</v>
      </c>
      <c r="V89" t="b">
        <v>0</v>
      </c>
    </row>
    <row r="90" spans="1:22">
      <c r="A90" t="s">
        <v>402</v>
      </c>
      <c r="C90" t="s">
        <v>403</v>
      </c>
      <c r="D90" t="s">
        <v>404</v>
      </c>
      <c r="E90" t="s">
        <v>405</v>
      </c>
      <c r="F90" t="s">
        <v>27</v>
      </c>
      <c r="G90" t="s">
        <v>28</v>
      </c>
      <c r="H90" t="s">
        <v>29</v>
      </c>
      <c r="I90" t="str">
        <f>INDEX(Level[Level],MATCH(PIs[[#This Row],[L]],Level[GUID],0),1)</f>
        <v>Major Must</v>
      </c>
      <c r="N90" t="s">
        <v>397</v>
      </c>
      <c r="O90" t="str">
        <f>INDEX(allsections[[S]:[Order]],MATCH(PIs[[#This Row],[SGUID]],allsections[SGUID],0),1)</f>
        <v>QMS 04 Complaint handling</v>
      </c>
      <c r="P90" t="str">
        <f>INDEX(allsections[[S]:[Order]],MATCH(PIs[[#This Row],[SGUID]],allsections[SGUID],0),2)</f>
        <v>-</v>
      </c>
      <c r="Q90">
        <f>INDEX(allsections[[S]:[Order]],MATCH(PIs[[#This Row],[SGUID]],allsections[SGUID],0),3)</f>
        <v>4</v>
      </c>
      <c r="R90" t="s">
        <v>31</v>
      </c>
      <c r="S90" t="str">
        <f>INDEX(allsections[[S]:[Order]],MATCH(PIs[[#This Row],[SSGUID]],allsections[SGUID],0),1)</f>
        <v>-</v>
      </c>
      <c r="T90" t="str">
        <f>INDEX(allsections[[S]:[Order]],MATCH(PIs[[#This Row],[SSGUID]],allsections[SGUID],0),2)</f>
        <v>-</v>
      </c>
      <c r="U90" t="e">
        <f>INDEX(S2PQ_relational[],MATCH(PIs[[#This Row],[GUID]],S2PQ_relational[PIGUID],0),2)</f>
        <v>#N/A</v>
      </c>
      <c r="V90" t="b">
        <v>0</v>
      </c>
    </row>
    <row r="91" spans="1:22">
      <c r="A91" t="s">
        <v>406</v>
      </c>
      <c r="C91" t="s">
        <v>407</v>
      </c>
      <c r="D91" t="s">
        <v>408</v>
      </c>
      <c r="E91" t="s">
        <v>409</v>
      </c>
      <c r="F91" t="s">
        <v>27</v>
      </c>
      <c r="G91" t="s">
        <v>28</v>
      </c>
      <c r="H91" t="s">
        <v>29</v>
      </c>
      <c r="I91" t="str">
        <f>INDEX(Level[Level],MATCH(PIs[[#This Row],[L]],Level[GUID],0),1)</f>
        <v>Major Must</v>
      </c>
      <c r="N91" t="s">
        <v>397</v>
      </c>
      <c r="O91" t="str">
        <f>INDEX(allsections[[S]:[Order]],MATCH(PIs[[#This Row],[SGUID]],allsections[SGUID],0),1)</f>
        <v>QMS 04 Complaint handling</v>
      </c>
      <c r="P91" t="str">
        <f>INDEX(allsections[[S]:[Order]],MATCH(PIs[[#This Row],[SGUID]],allsections[SGUID],0),2)</f>
        <v>-</v>
      </c>
      <c r="Q91">
        <f>INDEX(allsections[[S]:[Order]],MATCH(PIs[[#This Row],[SGUID]],allsections[SGUID],0),3)</f>
        <v>4</v>
      </c>
      <c r="R91" t="s">
        <v>31</v>
      </c>
      <c r="S91" t="str">
        <f>INDEX(allsections[[S]:[Order]],MATCH(PIs[[#This Row],[SSGUID]],allsections[SGUID],0),1)</f>
        <v>-</v>
      </c>
      <c r="T91" t="str">
        <f>INDEX(allsections[[S]:[Order]],MATCH(PIs[[#This Row],[SSGUID]],allsections[SGUID],0),2)</f>
        <v>-</v>
      </c>
      <c r="U91" t="e">
        <f>INDEX(S2PQ_relational[],MATCH(PIs[[#This Row],[GUID]],S2PQ_relational[PIGUID],0),2)</f>
        <v>#N/A</v>
      </c>
      <c r="V91" t="b">
        <v>0</v>
      </c>
    </row>
    <row r="92" spans="1:22">
      <c r="A92" t="s">
        <v>410</v>
      </c>
      <c r="C92" t="s">
        <v>411</v>
      </c>
      <c r="D92" t="s">
        <v>412</v>
      </c>
      <c r="E92" t="s">
        <v>413</v>
      </c>
      <c r="F92" t="s">
        <v>27</v>
      </c>
      <c r="G92" t="s">
        <v>28</v>
      </c>
      <c r="H92" t="s">
        <v>29</v>
      </c>
      <c r="I92" t="str">
        <f>INDEX(Level[Level],MATCH(PIs[[#This Row],[L]],Level[GUID],0),1)</f>
        <v>Major Must</v>
      </c>
      <c r="N92" t="s">
        <v>397</v>
      </c>
      <c r="O92" t="str">
        <f>INDEX(allsections[[S]:[Order]],MATCH(PIs[[#This Row],[SGUID]],allsections[SGUID],0),1)</f>
        <v>QMS 04 Complaint handling</v>
      </c>
      <c r="P92" t="str">
        <f>INDEX(allsections[[S]:[Order]],MATCH(PIs[[#This Row],[SGUID]],allsections[SGUID],0),2)</f>
        <v>-</v>
      </c>
      <c r="Q92">
        <f>INDEX(allsections[[S]:[Order]],MATCH(PIs[[#This Row],[SGUID]],allsections[SGUID],0),3)</f>
        <v>4</v>
      </c>
      <c r="R92" t="s">
        <v>31</v>
      </c>
      <c r="S92" t="str">
        <f>INDEX(allsections[[S]:[Order]],MATCH(PIs[[#This Row],[SSGUID]],allsections[SGUID],0),1)</f>
        <v>-</v>
      </c>
      <c r="T92" t="str">
        <f>INDEX(allsections[[S]:[Order]],MATCH(PIs[[#This Row],[SSGUID]],allsections[SGUID],0),2)</f>
        <v>-</v>
      </c>
      <c r="U92" t="e">
        <f>INDEX(S2PQ_relational[],MATCH(PIs[[#This Row],[GUID]],S2PQ_relational[PIGUID],0),2)</f>
        <v>#N/A</v>
      </c>
      <c r="V92" t="b">
        <v>0</v>
      </c>
    </row>
    <row r="93" spans="1:22">
      <c r="A93" t="s">
        <v>414</v>
      </c>
      <c r="C93" t="s">
        <v>415</v>
      </c>
      <c r="D93" t="s">
        <v>416</v>
      </c>
      <c r="E93" t="s">
        <v>417</v>
      </c>
      <c r="F93" t="s">
        <v>27</v>
      </c>
      <c r="G93" t="s">
        <v>28</v>
      </c>
      <c r="H93" t="s">
        <v>29</v>
      </c>
      <c r="I93" t="str">
        <f>INDEX(Level[Level],MATCH(PIs[[#This Row],[L]],Level[GUID],0),1)</f>
        <v>Major Must</v>
      </c>
      <c r="N93" t="s">
        <v>418</v>
      </c>
      <c r="O93" t="str">
        <f>INDEX(allsections[[S]:[Order]],MATCH(PIs[[#This Row],[SGUID]],allsections[SGUID],0),1)</f>
        <v>QMS 03 Document Control</v>
      </c>
      <c r="P93" t="str">
        <f>INDEX(allsections[[S]:[Order]],MATCH(PIs[[#This Row],[SGUID]],allsections[SGUID],0),2)</f>
        <v>-</v>
      </c>
      <c r="Q93">
        <f>INDEX(allsections[[S]:[Order]],MATCH(PIs[[#This Row],[SGUID]],allsections[SGUID],0),3)</f>
        <v>3</v>
      </c>
      <c r="R93" t="s">
        <v>419</v>
      </c>
      <c r="S93" t="str">
        <f>INDEX(allsections[[S]:[Order]],MATCH(PIs[[#This Row],[SSGUID]],allsections[SGUID],0),1)</f>
        <v>QMS 03.02 Records</v>
      </c>
      <c r="T93" t="str">
        <f>INDEX(allsections[[S]:[Order]],MATCH(PIs[[#This Row],[SSGUID]],allsections[SGUID],0),2)</f>
        <v>-</v>
      </c>
      <c r="U93" t="e">
        <f>INDEX(S2PQ_relational[],MATCH(PIs[[#This Row],[GUID]],S2PQ_relational[PIGUID],0),2)</f>
        <v>#N/A</v>
      </c>
      <c r="V93" t="b">
        <v>0</v>
      </c>
    </row>
    <row r="94" spans="1:22">
      <c r="A94" t="s">
        <v>420</v>
      </c>
      <c r="C94" t="s">
        <v>421</v>
      </c>
      <c r="D94" t="s">
        <v>422</v>
      </c>
      <c r="E94" t="s">
        <v>423</v>
      </c>
      <c r="F94" t="s">
        <v>27</v>
      </c>
      <c r="G94" t="s">
        <v>28</v>
      </c>
      <c r="H94" t="s">
        <v>29</v>
      </c>
      <c r="I94" t="str">
        <f>INDEX(Level[Level],MATCH(PIs[[#This Row],[L]],Level[GUID],0),1)</f>
        <v>Major Must</v>
      </c>
      <c r="N94" t="s">
        <v>418</v>
      </c>
      <c r="O94" t="str">
        <f>INDEX(allsections[[S]:[Order]],MATCH(PIs[[#This Row],[SGUID]],allsections[SGUID],0),1)</f>
        <v>QMS 03 Document Control</v>
      </c>
      <c r="P94" t="str">
        <f>INDEX(allsections[[S]:[Order]],MATCH(PIs[[#This Row],[SGUID]],allsections[SGUID],0),2)</f>
        <v>-</v>
      </c>
      <c r="Q94">
        <f>INDEX(allsections[[S]:[Order]],MATCH(PIs[[#This Row],[SGUID]],allsections[SGUID],0),3)</f>
        <v>3</v>
      </c>
      <c r="R94" t="s">
        <v>419</v>
      </c>
      <c r="S94" t="str">
        <f>INDEX(allsections[[S]:[Order]],MATCH(PIs[[#This Row],[SSGUID]],allsections[SGUID],0),1)</f>
        <v>QMS 03.02 Records</v>
      </c>
      <c r="T94" t="str">
        <f>INDEX(allsections[[S]:[Order]],MATCH(PIs[[#This Row],[SSGUID]],allsections[SGUID],0),2)</f>
        <v>-</v>
      </c>
      <c r="U94" t="e">
        <f>INDEX(S2PQ_relational[],MATCH(PIs[[#This Row],[GUID]],S2PQ_relational[PIGUID],0),2)</f>
        <v>#N/A</v>
      </c>
      <c r="V94" t="b">
        <v>0</v>
      </c>
    </row>
    <row r="95" spans="1:22">
      <c r="A95" t="s">
        <v>424</v>
      </c>
      <c r="C95" t="s">
        <v>425</v>
      </c>
      <c r="D95" t="s">
        <v>426</v>
      </c>
      <c r="E95" t="s">
        <v>427</v>
      </c>
      <c r="F95" t="s">
        <v>27</v>
      </c>
      <c r="G95" t="s">
        <v>28</v>
      </c>
      <c r="H95" t="s">
        <v>29</v>
      </c>
      <c r="I95" t="str">
        <f>INDEX(Level[Level],MATCH(PIs[[#This Row],[L]],Level[GUID],0),1)</f>
        <v>Major Must</v>
      </c>
      <c r="N95" t="s">
        <v>418</v>
      </c>
      <c r="O95" t="str">
        <f>INDEX(allsections[[S]:[Order]],MATCH(PIs[[#This Row],[SGUID]],allsections[SGUID],0),1)</f>
        <v>QMS 03 Document Control</v>
      </c>
      <c r="P95" t="str">
        <f>INDEX(allsections[[S]:[Order]],MATCH(PIs[[#This Row],[SGUID]],allsections[SGUID],0),2)</f>
        <v>-</v>
      </c>
      <c r="Q95">
        <f>INDEX(allsections[[S]:[Order]],MATCH(PIs[[#This Row],[SGUID]],allsections[SGUID],0),3)</f>
        <v>3</v>
      </c>
      <c r="R95" t="s">
        <v>419</v>
      </c>
      <c r="S95" t="str">
        <f>INDEX(allsections[[S]:[Order]],MATCH(PIs[[#This Row],[SSGUID]],allsections[SGUID],0),1)</f>
        <v>QMS 03.02 Records</v>
      </c>
      <c r="T95" t="str">
        <f>INDEX(allsections[[S]:[Order]],MATCH(PIs[[#This Row],[SSGUID]],allsections[SGUID],0),2)</f>
        <v>-</v>
      </c>
      <c r="U95" t="e">
        <f>INDEX(S2PQ_relational[],MATCH(PIs[[#This Row],[GUID]],S2PQ_relational[PIGUID],0),2)</f>
        <v>#N/A</v>
      </c>
      <c r="V95" t="b">
        <v>0</v>
      </c>
    </row>
    <row r="96" spans="1:22">
      <c r="A96" t="s">
        <v>428</v>
      </c>
      <c r="C96" t="s">
        <v>429</v>
      </c>
      <c r="D96" t="s">
        <v>430</v>
      </c>
      <c r="E96" t="s">
        <v>431</v>
      </c>
      <c r="F96" t="s">
        <v>27</v>
      </c>
      <c r="G96" t="s">
        <v>28</v>
      </c>
      <c r="H96" t="s">
        <v>29</v>
      </c>
      <c r="I96" t="str">
        <f>INDEX(Level[Level],MATCH(PIs[[#This Row],[L]],Level[GUID],0),1)</f>
        <v>Major Must</v>
      </c>
      <c r="N96" t="s">
        <v>418</v>
      </c>
      <c r="O96" t="str">
        <f>INDEX(allsections[[S]:[Order]],MATCH(PIs[[#This Row],[SGUID]],allsections[SGUID],0),1)</f>
        <v>QMS 03 Document Control</v>
      </c>
      <c r="P96" t="str">
        <f>INDEX(allsections[[S]:[Order]],MATCH(PIs[[#This Row],[SGUID]],allsections[SGUID],0),2)</f>
        <v>-</v>
      </c>
      <c r="Q96">
        <f>INDEX(allsections[[S]:[Order]],MATCH(PIs[[#This Row],[SGUID]],allsections[SGUID],0),3)</f>
        <v>3</v>
      </c>
      <c r="R96" t="s">
        <v>419</v>
      </c>
      <c r="S96" t="str">
        <f>INDEX(allsections[[S]:[Order]],MATCH(PIs[[#This Row],[SSGUID]],allsections[SGUID],0),1)</f>
        <v>QMS 03.02 Records</v>
      </c>
      <c r="T96" t="str">
        <f>INDEX(allsections[[S]:[Order]],MATCH(PIs[[#This Row],[SSGUID]],allsections[SGUID],0),2)</f>
        <v>-</v>
      </c>
      <c r="U96" t="e">
        <f>INDEX(S2PQ_relational[],MATCH(PIs[[#This Row],[GUID]],S2PQ_relational[PIGUID],0),2)</f>
        <v>#N/A</v>
      </c>
      <c r="V96" t="b">
        <v>0</v>
      </c>
    </row>
    <row r="97" spans="1:22">
      <c r="A97" t="s">
        <v>432</v>
      </c>
      <c r="C97" t="s">
        <v>433</v>
      </c>
      <c r="D97" t="s">
        <v>434</v>
      </c>
      <c r="E97" t="s">
        <v>435</v>
      </c>
      <c r="F97" t="s">
        <v>27</v>
      </c>
      <c r="G97" t="s">
        <v>28</v>
      </c>
      <c r="H97" t="s">
        <v>29</v>
      </c>
      <c r="I97" t="str">
        <f>INDEX(Level[Level],MATCH(PIs[[#This Row],[L]],Level[GUID],0),1)</f>
        <v>Major Must</v>
      </c>
      <c r="N97" t="s">
        <v>418</v>
      </c>
      <c r="O97" t="str">
        <f>INDEX(allsections[[S]:[Order]],MATCH(PIs[[#This Row],[SGUID]],allsections[SGUID],0),1)</f>
        <v>QMS 03 Document Control</v>
      </c>
      <c r="P97" t="str">
        <f>INDEX(allsections[[S]:[Order]],MATCH(PIs[[#This Row],[SGUID]],allsections[SGUID],0),2)</f>
        <v>-</v>
      </c>
      <c r="Q97">
        <f>INDEX(allsections[[S]:[Order]],MATCH(PIs[[#This Row],[SGUID]],allsections[SGUID],0),3)</f>
        <v>3</v>
      </c>
      <c r="R97" t="s">
        <v>436</v>
      </c>
      <c r="S97" t="str">
        <f>INDEX(allsections[[S]:[Order]],MATCH(PIs[[#This Row],[SSGUID]],allsections[SGUID],0),1)</f>
        <v>QMS 03.01 Document control requirements</v>
      </c>
      <c r="T97" t="str">
        <f>INDEX(allsections[[S]:[Order]],MATCH(PIs[[#This Row],[SSGUID]],allsections[SGUID],0),2)</f>
        <v>-</v>
      </c>
      <c r="U97" t="e">
        <f>INDEX(S2PQ_relational[],MATCH(PIs[[#This Row],[GUID]],S2PQ_relational[PIGUID],0),2)</f>
        <v>#N/A</v>
      </c>
      <c r="V97" t="b">
        <v>0</v>
      </c>
    </row>
    <row r="98" spans="1:22">
      <c r="A98" t="s">
        <v>437</v>
      </c>
      <c r="C98" t="s">
        <v>438</v>
      </c>
      <c r="D98" t="s">
        <v>439</v>
      </c>
      <c r="E98" t="s">
        <v>440</v>
      </c>
      <c r="F98" t="s">
        <v>27</v>
      </c>
      <c r="G98" t="s">
        <v>28</v>
      </c>
      <c r="H98" t="s">
        <v>29</v>
      </c>
      <c r="I98" t="str">
        <f>INDEX(Level[Level],MATCH(PIs[[#This Row],[L]],Level[GUID],0),1)</f>
        <v>Major Must</v>
      </c>
      <c r="N98" t="s">
        <v>418</v>
      </c>
      <c r="O98" t="str">
        <f>INDEX(allsections[[S]:[Order]],MATCH(PIs[[#This Row],[SGUID]],allsections[SGUID],0),1)</f>
        <v>QMS 03 Document Control</v>
      </c>
      <c r="P98" t="str">
        <f>INDEX(allsections[[S]:[Order]],MATCH(PIs[[#This Row],[SGUID]],allsections[SGUID],0),2)</f>
        <v>-</v>
      </c>
      <c r="Q98">
        <f>INDEX(allsections[[S]:[Order]],MATCH(PIs[[#This Row],[SGUID]],allsections[SGUID],0),3)</f>
        <v>3</v>
      </c>
      <c r="R98" t="s">
        <v>436</v>
      </c>
      <c r="S98" t="str">
        <f>INDEX(allsections[[S]:[Order]],MATCH(PIs[[#This Row],[SSGUID]],allsections[SGUID],0),1)</f>
        <v>QMS 03.01 Document control requirements</v>
      </c>
      <c r="T98" t="str">
        <f>INDEX(allsections[[S]:[Order]],MATCH(PIs[[#This Row],[SSGUID]],allsections[SGUID],0),2)</f>
        <v>-</v>
      </c>
      <c r="U98" t="e">
        <f>INDEX(S2PQ_relational[],MATCH(PIs[[#This Row],[GUID]],S2PQ_relational[PIGUID],0),2)</f>
        <v>#N/A</v>
      </c>
      <c r="V98" t="b">
        <v>0</v>
      </c>
    </row>
    <row r="99" spans="1:22">
      <c r="A99" t="s">
        <v>441</v>
      </c>
      <c r="C99" t="s">
        <v>442</v>
      </c>
      <c r="D99" t="s">
        <v>443</v>
      </c>
      <c r="E99" t="s">
        <v>444</v>
      </c>
      <c r="F99" t="s">
        <v>27</v>
      </c>
      <c r="G99" t="s">
        <v>28</v>
      </c>
      <c r="H99" t="s">
        <v>29</v>
      </c>
      <c r="I99" t="str">
        <f>INDEX(Level[Level],MATCH(PIs[[#This Row],[L]],Level[GUID],0),1)</f>
        <v>Major Must</v>
      </c>
      <c r="N99" t="s">
        <v>418</v>
      </c>
      <c r="O99" t="str">
        <f>INDEX(allsections[[S]:[Order]],MATCH(PIs[[#This Row],[SGUID]],allsections[SGUID],0),1)</f>
        <v>QMS 03 Document Control</v>
      </c>
      <c r="P99" t="str">
        <f>INDEX(allsections[[S]:[Order]],MATCH(PIs[[#This Row],[SGUID]],allsections[SGUID],0),2)</f>
        <v>-</v>
      </c>
      <c r="Q99">
        <f>INDEX(allsections[[S]:[Order]],MATCH(PIs[[#This Row],[SGUID]],allsections[SGUID],0),3)</f>
        <v>3</v>
      </c>
      <c r="R99" t="s">
        <v>436</v>
      </c>
      <c r="S99" t="str">
        <f>INDEX(allsections[[S]:[Order]],MATCH(PIs[[#This Row],[SSGUID]],allsections[SGUID],0),1)</f>
        <v>QMS 03.01 Document control requirements</v>
      </c>
      <c r="T99" t="str">
        <f>INDEX(allsections[[S]:[Order]],MATCH(PIs[[#This Row],[SSGUID]],allsections[SGUID],0),2)</f>
        <v>-</v>
      </c>
      <c r="U99" t="e">
        <f>INDEX(S2PQ_relational[],MATCH(PIs[[#This Row],[GUID]],S2PQ_relational[PIGUID],0),2)</f>
        <v>#N/A</v>
      </c>
      <c r="V99" t="b">
        <v>0</v>
      </c>
    </row>
    <row r="100" spans="1:22">
      <c r="A100" t="s">
        <v>445</v>
      </c>
      <c r="C100" t="s">
        <v>446</v>
      </c>
      <c r="D100" t="s">
        <v>447</v>
      </c>
      <c r="E100" t="s">
        <v>448</v>
      </c>
      <c r="F100" t="s">
        <v>27</v>
      </c>
      <c r="G100" t="s">
        <v>28</v>
      </c>
      <c r="H100" t="s">
        <v>29</v>
      </c>
      <c r="I100" t="str">
        <f>INDEX(Level[Level],MATCH(PIs[[#This Row],[L]],Level[GUID],0),1)</f>
        <v>Major Must</v>
      </c>
      <c r="N100" t="s">
        <v>418</v>
      </c>
      <c r="O100" t="str">
        <f>INDEX(allsections[[S]:[Order]],MATCH(PIs[[#This Row],[SGUID]],allsections[SGUID],0),1)</f>
        <v>QMS 03 Document Control</v>
      </c>
      <c r="P100" t="str">
        <f>INDEX(allsections[[S]:[Order]],MATCH(PIs[[#This Row],[SGUID]],allsections[SGUID],0),2)</f>
        <v>-</v>
      </c>
      <c r="Q100">
        <f>INDEX(allsections[[S]:[Order]],MATCH(PIs[[#This Row],[SGUID]],allsections[SGUID],0),3)</f>
        <v>3</v>
      </c>
      <c r="R100" t="s">
        <v>436</v>
      </c>
      <c r="S100" t="str">
        <f>INDEX(allsections[[S]:[Order]],MATCH(PIs[[#This Row],[SSGUID]],allsections[SGUID],0),1)</f>
        <v>QMS 03.01 Document control requirements</v>
      </c>
      <c r="T100" t="str">
        <f>INDEX(allsections[[S]:[Order]],MATCH(PIs[[#This Row],[SSGUID]],allsections[SGUID],0),2)</f>
        <v>-</v>
      </c>
      <c r="U100" t="e">
        <f>INDEX(S2PQ_relational[],MATCH(PIs[[#This Row],[GUID]],S2PQ_relational[PIGUID],0),2)</f>
        <v>#N/A</v>
      </c>
      <c r="V100" t="b">
        <v>0</v>
      </c>
    </row>
    <row r="101" spans="1:22">
      <c r="A101" t="s">
        <v>449</v>
      </c>
      <c r="C101" t="s">
        <v>450</v>
      </c>
      <c r="D101" t="s">
        <v>451</v>
      </c>
      <c r="E101" t="s">
        <v>452</v>
      </c>
      <c r="F101" t="s">
        <v>27</v>
      </c>
      <c r="G101" t="s">
        <v>28</v>
      </c>
      <c r="H101" t="s">
        <v>29</v>
      </c>
      <c r="I101" t="str">
        <f>INDEX(Level[Level],MATCH(PIs[[#This Row],[L]],Level[GUID],0),1)</f>
        <v>Major Must</v>
      </c>
      <c r="N101" t="s">
        <v>418</v>
      </c>
      <c r="O101" t="str">
        <f>INDEX(allsections[[S]:[Order]],MATCH(PIs[[#This Row],[SGUID]],allsections[SGUID],0),1)</f>
        <v>QMS 03 Document Control</v>
      </c>
      <c r="P101" t="str">
        <f>INDEX(allsections[[S]:[Order]],MATCH(PIs[[#This Row],[SGUID]],allsections[SGUID],0),2)</f>
        <v>-</v>
      </c>
      <c r="Q101">
        <f>INDEX(allsections[[S]:[Order]],MATCH(PIs[[#This Row],[SGUID]],allsections[SGUID],0),3)</f>
        <v>3</v>
      </c>
      <c r="R101" t="s">
        <v>436</v>
      </c>
      <c r="S101" t="str">
        <f>INDEX(allsections[[S]:[Order]],MATCH(PIs[[#This Row],[SSGUID]],allsections[SGUID],0),1)</f>
        <v>QMS 03.01 Document control requirements</v>
      </c>
      <c r="T101" t="str">
        <f>INDEX(allsections[[S]:[Order]],MATCH(PIs[[#This Row],[SSGUID]],allsections[SGUID],0),2)</f>
        <v>-</v>
      </c>
      <c r="U101" t="e">
        <f>INDEX(S2PQ_relational[],MATCH(PIs[[#This Row],[GUID]],S2PQ_relational[PIGUID],0),2)</f>
        <v>#N/A</v>
      </c>
      <c r="V101" t="b">
        <v>0</v>
      </c>
    </row>
    <row r="102" spans="1:22">
      <c r="A102" t="s">
        <v>453</v>
      </c>
      <c r="C102" t="s">
        <v>454</v>
      </c>
      <c r="D102" t="s">
        <v>455</v>
      </c>
      <c r="E102" t="s">
        <v>456</v>
      </c>
      <c r="F102" t="s">
        <v>27</v>
      </c>
      <c r="G102" t="s">
        <v>28</v>
      </c>
      <c r="H102" t="s">
        <v>29</v>
      </c>
      <c r="I102" t="str">
        <f>INDEX(Level[Level],MATCH(PIs[[#This Row],[L]],Level[GUID],0),1)</f>
        <v>Major Must</v>
      </c>
      <c r="N102" t="s">
        <v>418</v>
      </c>
      <c r="O102" t="str">
        <f>INDEX(allsections[[S]:[Order]],MATCH(PIs[[#This Row],[SGUID]],allsections[SGUID],0),1)</f>
        <v>QMS 03 Document Control</v>
      </c>
      <c r="P102" t="str">
        <f>INDEX(allsections[[S]:[Order]],MATCH(PIs[[#This Row],[SGUID]],allsections[SGUID],0),2)</f>
        <v>-</v>
      </c>
      <c r="Q102">
        <f>INDEX(allsections[[S]:[Order]],MATCH(PIs[[#This Row],[SGUID]],allsections[SGUID],0),3)</f>
        <v>3</v>
      </c>
      <c r="R102" t="s">
        <v>436</v>
      </c>
      <c r="S102" t="str">
        <f>INDEX(allsections[[S]:[Order]],MATCH(PIs[[#This Row],[SSGUID]],allsections[SGUID],0),1)</f>
        <v>QMS 03.01 Document control requirements</v>
      </c>
      <c r="T102" t="str">
        <f>INDEX(allsections[[S]:[Order]],MATCH(PIs[[#This Row],[SSGUID]],allsections[SGUID],0),2)</f>
        <v>-</v>
      </c>
      <c r="U102" t="e">
        <f>INDEX(S2PQ_relational[],MATCH(PIs[[#This Row],[GUID]],S2PQ_relational[PIGUID],0),2)</f>
        <v>#N/A</v>
      </c>
      <c r="V102" t="b">
        <v>0</v>
      </c>
    </row>
    <row r="103" spans="1:22">
      <c r="A103" t="s">
        <v>457</v>
      </c>
      <c r="C103" t="s">
        <v>458</v>
      </c>
      <c r="D103" t="s">
        <v>459</v>
      </c>
      <c r="E103" t="s">
        <v>460</v>
      </c>
      <c r="F103" t="s">
        <v>27</v>
      </c>
      <c r="G103" t="s">
        <v>28</v>
      </c>
      <c r="H103" t="s">
        <v>29</v>
      </c>
      <c r="I103" t="str">
        <f>INDEX(Level[Level],MATCH(PIs[[#This Row],[L]],Level[GUID],0),1)</f>
        <v>Major Must</v>
      </c>
      <c r="N103" t="s">
        <v>418</v>
      </c>
      <c r="O103" t="str">
        <f>INDEX(allsections[[S]:[Order]],MATCH(PIs[[#This Row],[SGUID]],allsections[SGUID],0),1)</f>
        <v>QMS 03 Document Control</v>
      </c>
      <c r="P103" t="str">
        <f>INDEX(allsections[[S]:[Order]],MATCH(PIs[[#This Row],[SGUID]],allsections[SGUID],0),2)</f>
        <v>-</v>
      </c>
      <c r="Q103">
        <f>INDEX(allsections[[S]:[Order]],MATCH(PIs[[#This Row],[SGUID]],allsections[SGUID],0),3)</f>
        <v>3</v>
      </c>
      <c r="R103" t="s">
        <v>31</v>
      </c>
      <c r="S103" t="str">
        <f>INDEX(allsections[[S]:[Order]],MATCH(PIs[[#This Row],[SSGUID]],allsections[SGUID],0),1)</f>
        <v>-</v>
      </c>
      <c r="T103" t="str">
        <f>INDEX(allsections[[S]:[Order]],MATCH(PIs[[#This Row],[SSGUID]],allsections[SGUID],0),2)</f>
        <v>-</v>
      </c>
      <c r="U103" t="e">
        <f>INDEX(S2PQ_relational[],MATCH(PIs[[#This Row],[GUID]],S2PQ_relational[PIGUID],0),2)</f>
        <v>#N/A</v>
      </c>
      <c r="V103" t="b">
        <v>0</v>
      </c>
    </row>
    <row r="104" spans="1:22">
      <c r="A104" t="s">
        <v>461</v>
      </c>
      <c r="C104" t="s">
        <v>462</v>
      </c>
      <c r="D104" t="s">
        <v>463</v>
      </c>
      <c r="E104" t="s">
        <v>464</v>
      </c>
      <c r="F104" t="s">
        <v>27</v>
      </c>
      <c r="G104" t="s">
        <v>28</v>
      </c>
      <c r="H104" t="s">
        <v>29</v>
      </c>
      <c r="I104" t="str">
        <f>INDEX(Level[Level],MATCH(PIs[[#This Row],[L]],Level[GUID],0),1)</f>
        <v>Major Must</v>
      </c>
      <c r="N104" t="s">
        <v>418</v>
      </c>
      <c r="O104" t="str">
        <f>INDEX(allsections[[S]:[Order]],MATCH(PIs[[#This Row],[SGUID]],allsections[SGUID],0),1)</f>
        <v>QMS 03 Document Control</v>
      </c>
      <c r="P104" t="str">
        <f>INDEX(allsections[[S]:[Order]],MATCH(PIs[[#This Row],[SGUID]],allsections[SGUID],0),2)</f>
        <v>-</v>
      </c>
      <c r="Q104">
        <f>INDEX(allsections[[S]:[Order]],MATCH(PIs[[#This Row],[SGUID]],allsections[SGUID],0),3)</f>
        <v>3</v>
      </c>
      <c r="R104" t="s">
        <v>31</v>
      </c>
      <c r="S104" t="str">
        <f>INDEX(allsections[[S]:[Order]],MATCH(PIs[[#This Row],[SSGUID]],allsections[SGUID],0),1)</f>
        <v>-</v>
      </c>
      <c r="T104" t="str">
        <f>INDEX(allsections[[S]:[Order]],MATCH(PIs[[#This Row],[SSGUID]],allsections[SGUID],0),2)</f>
        <v>-</v>
      </c>
      <c r="U104" t="e">
        <f>INDEX(S2PQ_relational[],MATCH(PIs[[#This Row],[GUID]],S2PQ_relational[PIGUID],0),2)</f>
        <v>#N/A</v>
      </c>
      <c r="V104" t="b">
        <v>0</v>
      </c>
    </row>
    <row r="105" spans="1:22">
      <c r="A105" t="s">
        <v>465</v>
      </c>
      <c r="C105" t="s">
        <v>466</v>
      </c>
      <c r="D105" t="s">
        <v>467</v>
      </c>
      <c r="E105" t="s">
        <v>468</v>
      </c>
      <c r="F105" t="s">
        <v>27</v>
      </c>
      <c r="G105" t="s">
        <v>28</v>
      </c>
      <c r="H105" t="s">
        <v>29</v>
      </c>
      <c r="I105" t="str">
        <f>INDEX(Level[Level],MATCH(PIs[[#This Row],[L]],Level[GUID],0),1)</f>
        <v>Major Must</v>
      </c>
      <c r="N105" t="s">
        <v>418</v>
      </c>
      <c r="O105" t="str">
        <f>INDEX(allsections[[S]:[Order]],MATCH(PIs[[#This Row],[SGUID]],allsections[SGUID],0),1)</f>
        <v>QMS 03 Document Control</v>
      </c>
      <c r="P105" t="str">
        <f>INDEX(allsections[[S]:[Order]],MATCH(PIs[[#This Row],[SGUID]],allsections[SGUID],0),2)</f>
        <v>-</v>
      </c>
      <c r="Q105">
        <f>INDEX(allsections[[S]:[Order]],MATCH(PIs[[#This Row],[SGUID]],allsections[SGUID],0),3)</f>
        <v>3</v>
      </c>
      <c r="R105" t="s">
        <v>31</v>
      </c>
      <c r="S105" t="str">
        <f>INDEX(allsections[[S]:[Order]],MATCH(PIs[[#This Row],[SSGUID]],allsections[SGUID],0),1)</f>
        <v>-</v>
      </c>
      <c r="T105" t="str">
        <f>INDEX(allsections[[S]:[Order]],MATCH(PIs[[#This Row],[SSGUID]],allsections[SGUID],0),2)</f>
        <v>-</v>
      </c>
      <c r="U105" t="e">
        <f>INDEX(S2PQ_relational[],MATCH(PIs[[#This Row],[GUID]],S2PQ_relational[PIGUID],0),2)</f>
        <v>#N/A</v>
      </c>
      <c r="V105" t="b">
        <v>0</v>
      </c>
    </row>
    <row r="106" spans="1:22" ht="409.5">
      <c r="A106" t="s">
        <v>469</v>
      </c>
      <c r="C106" t="s">
        <v>470</v>
      </c>
      <c r="D106" t="s">
        <v>471</v>
      </c>
      <c r="E106" s="25" t="s">
        <v>472</v>
      </c>
      <c r="F106" t="s">
        <v>27</v>
      </c>
      <c r="G106" t="s">
        <v>28</v>
      </c>
      <c r="H106" t="s">
        <v>29</v>
      </c>
      <c r="I106" t="str">
        <f>INDEX(Level[Level],MATCH(PIs[[#This Row],[L]],Level[GUID],0),1)</f>
        <v>Major Must</v>
      </c>
      <c r="N106" t="s">
        <v>418</v>
      </c>
      <c r="O106" t="str">
        <f>INDEX(allsections[[S]:[Order]],MATCH(PIs[[#This Row],[SGUID]],allsections[SGUID],0),1)</f>
        <v>QMS 03 Document Control</v>
      </c>
      <c r="P106" t="str">
        <f>INDEX(allsections[[S]:[Order]],MATCH(PIs[[#This Row],[SGUID]],allsections[SGUID],0),2)</f>
        <v>-</v>
      </c>
      <c r="Q106">
        <f>INDEX(allsections[[S]:[Order]],MATCH(PIs[[#This Row],[SGUID]],allsections[SGUID],0),3)</f>
        <v>3</v>
      </c>
      <c r="R106" t="s">
        <v>31</v>
      </c>
      <c r="S106" t="str">
        <f>INDEX(allsections[[S]:[Order]],MATCH(PIs[[#This Row],[SSGUID]],allsections[SGUID],0),1)</f>
        <v>-</v>
      </c>
      <c r="T106" t="str">
        <f>INDEX(allsections[[S]:[Order]],MATCH(PIs[[#This Row],[SSGUID]],allsections[SGUID],0),2)</f>
        <v>-</v>
      </c>
      <c r="U106" t="e">
        <f>INDEX(S2PQ_relational[],MATCH(PIs[[#This Row],[GUID]],S2PQ_relational[PIGUID],0),2)</f>
        <v>#N/A</v>
      </c>
      <c r="V106" t="b">
        <v>0</v>
      </c>
    </row>
    <row r="107" spans="1:22">
      <c r="A107" t="s">
        <v>473</v>
      </c>
      <c r="C107" t="s">
        <v>474</v>
      </c>
      <c r="D107" t="s">
        <v>475</v>
      </c>
      <c r="E107" t="s">
        <v>476</v>
      </c>
      <c r="F107" t="s">
        <v>27</v>
      </c>
      <c r="G107" t="s">
        <v>28</v>
      </c>
      <c r="H107" t="s">
        <v>29</v>
      </c>
      <c r="I107" t="str">
        <f>INDEX(Level[Level],MATCH(PIs[[#This Row],[L]],Level[GUID],0),1)</f>
        <v>Major Must</v>
      </c>
      <c r="N107" t="s">
        <v>477</v>
      </c>
      <c r="O107" t="str">
        <f>INDEX(allsections[[S]:[Order]],MATCH(PIs[[#This Row],[SGUID]],allsections[SGUID],0),1)</f>
        <v>QMS 02 Management and organization</v>
      </c>
      <c r="P107" t="str">
        <f>INDEX(allsections[[S]:[Order]],MATCH(PIs[[#This Row],[SGUID]],allsections[SGUID],0),2)</f>
        <v>-</v>
      </c>
      <c r="Q107">
        <f>INDEX(allsections[[S]:[Order]],MATCH(PIs[[#This Row],[SGUID]],allsections[SGUID],0),3)</f>
        <v>2</v>
      </c>
      <c r="R107" t="s">
        <v>478</v>
      </c>
      <c r="S107" t="str">
        <f>INDEX(allsections[[S]:[Order]],MATCH(PIs[[#This Row],[SSGUID]],allsections[SGUID],0),1)</f>
        <v>QMS 02.02 Competency and training of staff</v>
      </c>
      <c r="T107" t="str">
        <f>INDEX(allsections[[S]:[Order]],MATCH(PIs[[#This Row],[SSGUID]],allsections[SGUID],0),2)</f>
        <v>-</v>
      </c>
      <c r="U107" t="e">
        <f>INDEX(S2PQ_relational[],MATCH(PIs[[#This Row],[GUID]],S2PQ_relational[PIGUID],0),2)</f>
        <v>#N/A</v>
      </c>
      <c r="V107" t="b">
        <v>0</v>
      </c>
    </row>
    <row r="108" spans="1:22">
      <c r="A108" t="s">
        <v>479</v>
      </c>
      <c r="C108" t="s">
        <v>480</v>
      </c>
      <c r="D108" t="s">
        <v>481</v>
      </c>
      <c r="E108" t="s">
        <v>482</v>
      </c>
      <c r="F108" t="s">
        <v>27</v>
      </c>
      <c r="G108" t="s">
        <v>28</v>
      </c>
      <c r="H108" t="s">
        <v>29</v>
      </c>
      <c r="I108" t="str">
        <f>INDEX(Level[Level],MATCH(PIs[[#This Row],[L]],Level[GUID],0),1)</f>
        <v>Major Must</v>
      </c>
      <c r="N108" t="s">
        <v>477</v>
      </c>
      <c r="O108" t="str">
        <f>INDEX(allsections[[S]:[Order]],MATCH(PIs[[#This Row],[SGUID]],allsections[SGUID],0),1)</f>
        <v>QMS 02 Management and organization</v>
      </c>
      <c r="P108" t="str">
        <f>INDEX(allsections[[S]:[Order]],MATCH(PIs[[#This Row],[SGUID]],allsections[SGUID],0),2)</f>
        <v>-</v>
      </c>
      <c r="Q108">
        <f>INDEX(allsections[[S]:[Order]],MATCH(PIs[[#This Row],[SGUID]],allsections[SGUID],0),3)</f>
        <v>2</v>
      </c>
      <c r="R108" t="s">
        <v>478</v>
      </c>
      <c r="S108" t="str">
        <f>INDEX(allsections[[S]:[Order]],MATCH(PIs[[#This Row],[SSGUID]],allsections[SGUID],0),1)</f>
        <v>QMS 02.02 Competency and training of staff</v>
      </c>
      <c r="T108" t="str">
        <f>INDEX(allsections[[S]:[Order]],MATCH(PIs[[#This Row],[SSGUID]],allsections[SGUID],0),2)</f>
        <v>-</v>
      </c>
      <c r="U108" t="e">
        <f>INDEX(S2PQ_relational[],MATCH(PIs[[#This Row],[GUID]],S2PQ_relational[PIGUID],0),2)</f>
        <v>#N/A</v>
      </c>
      <c r="V108" t="b">
        <v>0</v>
      </c>
    </row>
    <row r="109" spans="1:22">
      <c r="A109" t="s">
        <v>483</v>
      </c>
      <c r="C109" t="s">
        <v>484</v>
      </c>
      <c r="D109" t="s">
        <v>485</v>
      </c>
      <c r="E109" t="s">
        <v>486</v>
      </c>
      <c r="F109" t="s">
        <v>27</v>
      </c>
      <c r="G109" t="s">
        <v>28</v>
      </c>
      <c r="H109" t="s">
        <v>29</v>
      </c>
      <c r="I109" t="str">
        <f>INDEX(Level[Level],MATCH(PIs[[#This Row],[L]],Level[GUID],0),1)</f>
        <v>Major Must</v>
      </c>
      <c r="N109" t="s">
        <v>477</v>
      </c>
      <c r="O109" t="str">
        <f>INDEX(allsections[[S]:[Order]],MATCH(PIs[[#This Row],[SGUID]],allsections[SGUID],0),1)</f>
        <v>QMS 02 Management and organization</v>
      </c>
      <c r="P109" t="str">
        <f>INDEX(allsections[[S]:[Order]],MATCH(PIs[[#This Row],[SGUID]],allsections[SGUID],0),2)</f>
        <v>-</v>
      </c>
      <c r="Q109">
        <f>INDEX(allsections[[S]:[Order]],MATCH(PIs[[#This Row],[SGUID]],allsections[SGUID],0),3)</f>
        <v>2</v>
      </c>
      <c r="R109" t="s">
        <v>478</v>
      </c>
      <c r="S109" t="str">
        <f>INDEX(allsections[[S]:[Order]],MATCH(PIs[[#This Row],[SSGUID]],allsections[SGUID],0),1)</f>
        <v>QMS 02.02 Competency and training of staff</v>
      </c>
      <c r="T109" t="str">
        <f>INDEX(allsections[[S]:[Order]],MATCH(PIs[[#This Row],[SSGUID]],allsections[SGUID],0),2)</f>
        <v>-</v>
      </c>
      <c r="U109" t="e">
        <f>INDEX(S2PQ_relational[],MATCH(PIs[[#This Row],[GUID]],S2PQ_relational[PIGUID],0),2)</f>
        <v>#N/A</v>
      </c>
      <c r="V109" t="b">
        <v>0</v>
      </c>
    </row>
    <row r="110" spans="1:22" ht="409.5">
      <c r="A110" t="s">
        <v>487</v>
      </c>
      <c r="C110" t="s">
        <v>488</v>
      </c>
      <c r="D110" t="s">
        <v>489</v>
      </c>
      <c r="E110" s="25" t="s">
        <v>490</v>
      </c>
      <c r="F110" t="s">
        <v>27</v>
      </c>
      <c r="G110" t="s">
        <v>28</v>
      </c>
      <c r="H110" t="s">
        <v>29</v>
      </c>
      <c r="I110" t="str">
        <f>INDEX(Level[Level],MATCH(PIs[[#This Row],[L]],Level[GUID],0),1)</f>
        <v>Major Must</v>
      </c>
      <c r="N110" t="s">
        <v>477</v>
      </c>
      <c r="O110" t="str">
        <f>INDEX(allsections[[S]:[Order]],MATCH(PIs[[#This Row],[SGUID]],allsections[SGUID],0),1)</f>
        <v>QMS 02 Management and organization</v>
      </c>
      <c r="P110" t="str">
        <f>INDEX(allsections[[S]:[Order]],MATCH(PIs[[#This Row],[SGUID]],allsections[SGUID],0),2)</f>
        <v>-</v>
      </c>
      <c r="Q110">
        <f>INDEX(allsections[[S]:[Order]],MATCH(PIs[[#This Row],[SGUID]],allsections[SGUID],0),3)</f>
        <v>2</v>
      </c>
      <c r="R110" t="s">
        <v>478</v>
      </c>
      <c r="S110" t="str">
        <f>INDEX(allsections[[S]:[Order]],MATCH(PIs[[#This Row],[SSGUID]],allsections[SGUID],0),1)</f>
        <v>QMS 02.02 Competency and training of staff</v>
      </c>
      <c r="T110" t="str">
        <f>INDEX(allsections[[S]:[Order]],MATCH(PIs[[#This Row],[SSGUID]],allsections[SGUID],0),2)</f>
        <v>-</v>
      </c>
      <c r="U110" t="e">
        <f>INDEX(S2PQ_relational[],MATCH(PIs[[#This Row],[GUID]],S2PQ_relational[PIGUID],0),2)</f>
        <v>#N/A</v>
      </c>
      <c r="V110" t="b">
        <v>0</v>
      </c>
    </row>
    <row r="111" spans="1:22">
      <c r="A111" t="s">
        <v>491</v>
      </c>
      <c r="C111" t="s">
        <v>492</v>
      </c>
      <c r="D111" t="s">
        <v>493</v>
      </c>
      <c r="E111" t="s">
        <v>494</v>
      </c>
      <c r="F111" t="s">
        <v>27</v>
      </c>
      <c r="G111" t="s">
        <v>28</v>
      </c>
      <c r="H111" t="s">
        <v>29</v>
      </c>
      <c r="I111" t="str">
        <f>INDEX(Level[Level],MATCH(PIs[[#This Row],[L]],Level[GUID],0),1)</f>
        <v>Major Must</v>
      </c>
      <c r="N111" t="s">
        <v>477</v>
      </c>
      <c r="O111" t="str">
        <f>INDEX(allsections[[S]:[Order]],MATCH(PIs[[#This Row],[SGUID]],allsections[SGUID],0),1)</f>
        <v>QMS 02 Management and organization</v>
      </c>
      <c r="P111" t="str">
        <f>INDEX(allsections[[S]:[Order]],MATCH(PIs[[#This Row],[SGUID]],allsections[SGUID],0),2)</f>
        <v>-</v>
      </c>
      <c r="Q111">
        <f>INDEX(allsections[[S]:[Order]],MATCH(PIs[[#This Row],[SGUID]],allsections[SGUID],0),3)</f>
        <v>2</v>
      </c>
      <c r="R111" t="s">
        <v>478</v>
      </c>
      <c r="S111" t="str">
        <f>INDEX(allsections[[S]:[Order]],MATCH(PIs[[#This Row],[SSGUID]],allsections[SGUID],0),1)</f>
        <v>QMS 02.02 Competency and training of staff</v>
      </c>
      <c r="T111" t="str">
        <f>INDEX(allsections[[S]:[Order]],MATCH(PIs[[#This Row],[SSGUID]],allsections[SGUID],0),2)</f>
        <v>-</v>
      </c>
      <c r="U111" t="e">
        <f>INDEX(S2PQ_relational[],MATCH(PIs[[#This Row],[GUID]],S2PQ_relational[PIGUID],0),2)</f>
        <v>#N/A</v>
      </c>
      <c r="V111" t="b">
        <v>0</v>
      </c>
    </row>
    <row r="112" spans="1:22">
      <c r="A112" t="s">
        <v>495</v>
      </c>
      <c r="C112" t="s">
        <v>496</v>
      </c>
      <c r="D112" t="s">
        <v>497</v>
      </c>
      <c r="E112" t="s">
        <v>498</v>
      </c>
      <c r="F112" t="s">
        <v>27</v>
      </c>
      <c r="G112" t="s">
        <v>28</v>
      </c>
      <c r="H112" t="s">
        <v>29</v>
      </c>
      <c r="I112" t="str">
        <f>INDEX(Level[Level],MATCH(PIs[[#This Row],[L]],Level[GUID],0),1)</f>
        <v>Major Must</v>
      </c>
      <c r="N112" t="s">
        <v>477</v>
      </c>
      <c r="O112" t="str">
        <f>INDEX(allsections[[S]:[Order]],MATCH(PIs[[#This Row],[SGUID]],allsections[SGUID],0),1)</f>
        <v>QMS 02 Management and organization</v>
      </c>
      <c r="P112" t="str">
        <f>INDEX(allsections[[S]:[Order]],MATCH(PIs[[#This Row],[SGUID]],allsections[SGUID],0),2)</f>
        <v>-</v>
      </c>
      <c r="Q112">
        <f>INDEX(allsections[[S]:[Order]],MATCH(PIs[[#This Row],[SGUID]],allsections[SGUID],0),3)</f>
        <v>2</v>
      </c>
      <c r="R112" t="s">
        <v>499</v>
      </c>
      <c r="S112" t="str">
        <f>INDEX(allsections[[S]:[Order]],MATCH(PIs[[#This Row],[SSGUID]],allsections[SGUID],0),1)</f>
        <v>QMS 02.01 Structure</v>
      </c>
      <c r="T112" t="str">
        <f>INDEX(allsections[[S]:[Order]],MATCH(PIs[[#This Row],[SSGUID]],allsections[SGUID],0),2)</f>
        <v>-</v>
      </c>
      <c r="U112" t="e">
        <f>INDEX(S2PQ_relational[],MATCH(PIs[[#This Row],[GUID]],S2PQ_relational[PIGUID],0),2)</f>
        <v>#N/A</v>
      </c>
      <c r="V112" t="b">
        <v>0</v>
      </c>
    </row>
    <row r="113" spans="1:22" ht="409.5">
      <c r="A113" t="s">
        <v>500</v>
      </c>
      <c r="C113" t="s">
        <v>501</v>
      </c>
      <c r="D113" t="s">
        <v>502</v>
      </c>
      <c r="E113" s="25" t="s">
        <v>503</v>
      </c>
      <c r="F113" t="s">
        <v>27</v>
      </c>
      <c r="G113" t="s">
        <v>28</v>
      </c>
      <c r="H113" t="s">
        <v>29</v>
      </c>
      <c r="I113" t="str">
        <f>INDEX(Level[Level],MATCH(PIs[[#This Row],[L]],Level[GUID],0),1)</f>
        <v>Major Must</v>
      </c>
      <c r="N113" t="s">
        <v>477</v>
      </c>
      <c r="O113" t="str">
        <f>INDEX(allsections[[S]:[Order]],MATCH(PIs[[#This Row],[SGUID]],allsections[SGUID],0),1)</f>
        <v>QMS 02 Management and organization</v>
      </c>
      <c r="P113" t="str">
        <f>INDEX(allsections[[S]:[Order]],MATCH(PIs[[#This Row],[SGUID]],allsections[SGUID],0),2)</f>
        <v>-</v>
      </c>
      <c r="Q113">
        <f>INDEX(allsections[[S]:[Order]],MATCH(PIs[[#This Row],[SGUID]],allsections[SGUID],0),3)</f>
        <v>2</v>
      </c>
      <c r="R113" t="s">
        <v>499</v>
      </c>
      <c r="S113" t="str">
        <f>INDEX(allsections[[S]:[Order]],MATCH(PIs[[#This Row],[SSGUID]],allsections[SGUID],0),1)</f>
        <v>QMS 02.01 Structure</v>
      </c>
      <c r="T113" t="str">
        <f>INDEX(allsections[[S]:[Order]],MATCH(PIs[[#This Row],[SSGUID]],allsections[SGUID],0),2)</f>
        <v>-</v>
      </c>
      <c r="U113" t="e">
        <f>INDEX(S2PQ_relational[],MATCH(PIs[[#This Row],[GUID]],S2PQ_relational[PIGUID],0),2)</f>
        <v>#N/A</v>
      </c>
      <c r="V113" t="b">
        <v>0</v>
      </c>
    </row>
    <row r="114" spans="1:22">
      <c r="A114" t="s">
        <v>504</v>
      </c>
      <c r="C114" t="s">
        <v>505</v>
      </c>
      <c r="D114" t="s">
        <v>506</v>
      </c>
      <c r="E114" t="s">
        <v>507</v>
      </c>
      <c r="F114" t="s">
        <v>27</v>
      </c>
      <c r="G114" t="s">
        <v>28</v>
      </c>
      <c r="H114" t="s">
        <v>29</v>
      </c>
      <c r="I114" t="str">
        <f>INDEX(Level[Level],MATCH(PIs[[#This Row],[L]],Level[GUID],0),1)</f>
        <v>Major Must</v>
      </c>
      <c r="N114" t="s">
        <v>477</v>
      </c>
      <c r="O114" t="str">
        <f>INDEX(allsections[[S]:[Order]],MATCH(PIs[[#This Row],[SGUID]],allsections[SGUID],0),1)</f>
        <v>QMS 02 Management and organization</v>
      </c>
      <c r="P114" t="str">
        <f>INDEX(allsections[[S]:[Order]],MATCH(PIs[[#This Row],[SGUID]],allsections[SGUID],0),2)</f>
        <v>-</v>
      </c>
      <c r="Q114">
        <f>INDEX(allsections[[S]:[Order]],MATCH(PIs[[#This Row],[SGUID]],allsections[SGUID],0),3)</f>
        <v>2</v>
      </c>
      <c r="R114" t="s">
        <v>499</v>
      </c>
      <c r="S114" t="str">
        <f>INDEX(allsections[[S]:[Order]],MATCH(PIs[[#This Row],[SSGUID]],allsections[SGUID],0),1)</f>
        <v>QMS 02.01 Structure</v>
      </c>
      <c r="T114" t="str">
        <f>INDEX(allsections[[S]:[Order]],MATCH(PIs[[#This Row],[SSGUID]],allsections[SGUID],0),2)</f>
        <v>-</v>
      </c>
      <c r="U114" t="e">
        <f>INDEX(S2PQ_relational[],MATCH(PIs[[#This Row],[GUID]],S2PQ_relational[PIGUID],0),2)</f>
        <v>#N/A</v>
      </c>
      <c r="V114" t="b">
        <v>0</v>
      </c>
    </row>
    <row r="115" spans="1:22">
      <c r="A115" t="s">
        <v>508</v>
      </c>
      <c r="C115" t="s">
        <v>509</v>
      </c>
      <c r="D115" t="s">
        <v>510</v>
      </c>
      <c r="E115" t="s">
        <v>511</v>
      </c>
      <c r="F115" t="s">
        <v>27</v>
      </c>
      <c r="G115" t="s">
        <v>28</v>
      </c>
      <c r="H115" t="s">
        <v>29</v>
      </c>
      <c r="I115" t="str">
        <f>INDEX(Level[Level],MATCH(PIs[[#This Row],[L]],Level[GUID],0),1)</f>
        <v>Major Must</v>
      </c>
      <c r="N115" t="s">
        <v>477</v>
      </c>
      <c r="O115" t="str">
        <f>INDEX(allsections[[S]:[Order]],MATCH(PIs[[#This Row],[SGUID]],allsections[SGUID],0),1)</f>
        <v>QMS 02 Management and organization</v>
      </c>
      <c r="P115" t="str">
        <f>INDEX(allsections[[S]:[Order]],MATCH(PIs[[#This Row],[SGUID]],allsections[SGUID],0),2)</f>
        <v>-</v>
      </c>
      <c r="Q115">
        <f>INDEX(allsections[[S]:[Order]],MATCH(PIs[[#This Row],[SGUID]],allsections[SGUID],0),3)</f>
        <v>2</v>
      </c>
      <c r="R115" t="s">
        <v>499</v>
      </c>
      <c r="S115" t="str">
        <f>INDEX(allsections[[S]:[Order]],MATCH(PIs[[#This Row],[SSGUID]],allsections[SGUID],0),1)</f>
        <v>QMS 02.01 Structure</v>
      </c>
      <c r="T115" t="str">
        <f>INDEX(allsections[[S]:[Order]],MATCH(PIs[[#This Row],[SSGUID]],allsections[SGUID],0),2)</f>
        <v>-</v>
      </c>
      <c r="U115" t="e">
        <f>INDEX(S2PQ_relational[],MATCH(PIs[[#This Row],[GUID]],S2PQ_relational[PIGUID],0),2)</f>
        <v>#N/A</v>
      </c>
      <c r="V115" t="b">
        <v>0</v>
      </c>
    </row>
    <row r="116" spans="1:22">
      <c r="A116" t="s">
        <v>512</v>
      </c>
      <c r="C116" t="s">
        <v>513</v>
      </c>
      <c r="D116" t="s">
        <v>514</v>
      </c>
      <c r="E116" t="s">
        <v>515</v>
      </c>
      <c r="F116" t="s">
        <v>27</v>
      </c>
      <c r="G116" t="s">
        <v>28</v>
      </c>
      <c r="H116" t="s">
        <v>29</v>
      </c>
      <c r="I116" t="str">
        <f>INDEX(Level[Level],MATCH(PIs[[#This Row],[L]],Level[GUID],0),1)</f>
        <v>Major Must</v>
      </c>
      <c r="N116" t="s">
        <v>477</v>
      </c>
      <c r="O116" t="str">
        <f>INDEX(allsections[[S]:[Order]],MATCH(PIs[[#This Row],[SGUID]],allsections[SGUID],0),1)</f>
        <v>QMS 02 Management and organization</v>
      </c>
      <c r="P116" t="str">
        <f>INDEX(allsections[[S]:[Order]],MATCH(PIs[[#This Row],[SGUID]],allsections[SGUID],0),2)</f>
        <v>-</v>
      </c>
      <c r="Q116">
        <f>INDEX(allsections[[S]:[Order]],MATCH(PIs[[#This Row],[SGUID]],allsections[SGUID],0),3)</f>
        <v>2</v>
      </c>
      <c r="R116" t="s">
        <v>31</v>
      </c>
      <c r="S116" t="str">
        <f>INDEX(allsections[[S]:[Order]],MATCH(PIs[[#This Row],[SSGUID]],allsections[SGUID],0),1)</f>
        <v>-</v>
      </c>
      <c r="T116" t="str">
        <f>INDEX(allsections[[S]:[Order]],MATCH(PIs[[#This Row],[SSGUID]],allsections[SGUID],0),2)</f>
        <v>-</v>
      </c>
      <c r="U116" t="e">
        <f>INDEX(S2PQ_relational[],MATCH(PIs[[#This Row],[GUID]],S2PQ_relational[PIGUID],0),2)</f>
        <v>#N/A</v>
      </c>
      <c r="V116" t="b">
        <v>0</v>
      </c>
    </row>
    <row r="117" spans="1:22">
      <c r="A117" t="s">
        <v>516</v>
      </c>
      <c r="C117" t="s">
        <v>517</v>
      </c>
      <c r="D117" t="s">
        <v>518</v>
      </c>
      <c r="E117" t="s">
        <v>519</v>
      </c>
      <c r="F117" t="s">
        <v>27</v>
      </c>
      <c r="G117" t="s">
        <v>28</v>
      </c>
      <c r="H117" t="s">
        <v>29</v>
      </c>
      <c r="I117" t="str">
        <f>INDEX(Level[Level],MATCH(PIs[[#This Row],[L]],Level[GUID],0),1)</f>
        <v>Major Must</v>
      </c>
      <c r="N117" t="s">
        <v>520</v>
      </c>
      <c r="O117" t="str">
        <f>INDEX(allsections[[S]:[Order]],MATCH(PIs[[#This Row],[SGUID]],allsections[SGUID],0),1)</f>
        <v>QMS  01 Legality and administration</v>
      </c>
      <c r="P117" t="str">
        <f>INDEX(allsections[[S]:[Order]],MATCH(PIs[[#This Row],[SGUID]],allsections[SGUID],0),2)</f>
        <v>-</v>
      </c>
      <c r="Q117">
        <f>INDEX(allsections[[S]:[Order]],MATCH(PIs[[#This Row],[SGUID]],allsections[SGUID],0),3)</f>
        <v>1</v>
      </c>
      <c r="R117" t="s">
        <v>521</v>
      </c>
      <c r="S117" t="str">
        <f>INDEX(allsections[[S]:[Order]],MATCH(PIs[[#This Row],[SSGUID]],allsections[SGUID],0),1)</f>
        <v>QMS 01.02.02 Internal register - Producer Groups</v>
      </c>
      <c r="T117" t="str">
        <f>INDEX(allsections[[S]:[Order]],MATCH(PIs[[#This Row],[SSGUID]],allsections[SGUID],0),2)</f>
        <v>-</v>
      </c>
      <c r="U117" t="e">
        <f>INDEX(S2PQ_relational[],MATCH(PIs[[#This Row],[GUID]],S2PQ_relational[PIGUID],0),2)</f>
        <v>#N/A</v>
      </c>
      <c r="V117" t="b">
        <v>0</v>
      </c>
    </row>
    <row r="118" spans="1:22">
      <c r="A118" t="s">
        <v>522</v>
      </c>
      <c r="C118" t="s">
        <v>523</v>
      </c>
      <c r="D118" t="s">
        <v>524</v>
      </c>
      <c r="E118" t="s">
        <v>525</v>
      </c>
      <c r="F118" t="s">
        <v>27</v>
      </c>
      <c r="G118" t="s">
        <v>28</v>
      </c>
      <c r="H118" t="s">
        <v>29</v>
      </c>
      <c r="I118" t="str">
        <f>INDEX(Level[Level],MATCH(PIs[[#This Row],[L]],Level[GUID],0),1)</f>
        <v>Major Must</v>
      </c>
      <c r="N118" t="s">
        <v>520</v>
      </c>
      <c r="O118" t="str">
        <f>INDEX(allsections[[S]:[Order]],MATCH(PIs[[#This Row],[SGUID]],allsections[SGUID],0),1)</f>
        <v>QMS  01 Legality and administration</v>
      </c>
      <c r="P118" t="str">
        <f>INDEX(allsections[[S]:[Order]],MATCH(PIs[[#This Row],[SGUID]],allsections[SGUID],0),2)</f>
        <v>-</v>
      </c>
      <c r="Q118">
        <f>INDEX(allsections[[S]:[Order]],MATCH(PIs[[#This Row],[SGUID]],allsections[SGUID],0),3)</f>
        <v>1</v>
      </c>
      <c r="R118" t="s">
        <v>521</v>
      </c>
      <c r="S118" t="str">
        <f>INDEX(allsections[[S]:[Order]],MATCH(PIs[[#This Row],[SSGUID]],allsections[SGUID],0),1)</f>
        <v>QMS 01.02.02 Internal register - Producer Groups</v>
      </c>
      <c r="T118" t="str">
        <f>INDEX(allsections[[S]:[Order]],MATCH(PIs[[#This Row],[SSGUID]],allsections[SGUID],0),2)</f>
        <v>-</v>
      </c>
      <c r="U118" t="e">
        <f>INDEX(S2PQ_relational[],MATCH(PIs[[#This Row],[GUID]],S2PQ_relational[PIGUID],0),2)</f>
        <v>#N/A</v>
      </c>
      <c r="V118" t="b">
        <v>0</v>
      </c>
    </row>
    <row r="119" spans="1:22" ht="409.5">
      <c r="A119" t="s">
        <v>526</v>
      </c>
      <c r="C119" t="s">
        <v>527</v>
      </c>
      <c r="D119" t="s">
        <v>528</v>
      </c>
      <c r="E119" s="25" t="s">
        <v>529</v>
      </c>
      <c r="F119" t="s">
        <v>27</v>
      </c>
      <c r="G119" t="s">
        <v>28</v>
      </c>
      <c r="H119" t="s">
        <v>29</v>
      </c>
      <c r="I119" t="str">
        <f>INDEX(Level[Level],MATCH(PIs[[#This Row],[L]],Level[GUID],0),1)</f>
        <v>Major Must</v>
      </c>
      <c r="N119" t="s">
        <v>520</v>
      </c>
      <c r="O119" t="str">
        <f>INDEX(allsections[[S]:[Order]],MATCH(PIs[[#This Row],[SGUID]],allsections[SGUID],0),1)</f>
        <v>QMS  01 Legality and administration</v>
      </c>
      <c r="P119" t="str">
        <f>INDEX(allsections[[S]:[Order]],MATCH(PIs[[#This Row],[SGUID]],allsections[SGUID],0),2)</f>
        <v>-</v>
      </c>
      <c r="Q119">
        <f>INDEX(allsections[[S]:[Order]],MATCH(PIs[[#This Row],[SGUID]],allsections[SGUID],0),3)</f>
        <v>1</v>
      </c>
      <c r="R119" t="s">
        <v>521</v>
      </c>
      <c r="S119" t="str">
        <f>INDEX(allsections[[S]:[Order]],MATCH(PIs[[#This Row],[SSGUID]],allsections[SGUID],0),1)</f>
        <v>QMS 01.02.02 Internal register - Producer Groups</v>
      </c>
      <c r="T119" t="str">
        <f>INDEX(allsections[[S]:[Order]],MATCH(PIs[[#This Row],[SSGUID]],allsections[SGUID],0),2)</f>
        <v>-</v>
      </c>
      <c r="U119" t="e">
        <f>INDEX(S2PQ_relational[],MATCH(PIs[[#This Row],[GUID]],S2PQ_relational[PIGUID],0),2)</f>
        <v>#N/A</v>
      </c>
      <c r="V119" t="b">
        <v>0</v>
      </c>
    </row>
    <row r="120" spans="1:22">
      <c r="A120" t="s">
        <v>530</v>
      </c>
      <c r="C120" t="s">
        <v>531</v>
      </c>
      <c r="D120" t="s">
        <v>532</v>
      </c>
      <c r="E120" t="s">
        <v>533</v>
      </c>
      <c r="F120" t="s">
        <v>27</v>
      </c>
      <c r="G120" t="s">
        <v>28</v>
      </c>
      <c r="H120" t="s">
        <v>29</v>
      </c>
      <c r="I120" t="str">
        <f>INDEX(Level[Level],MATCH(PIs[[#This Row],[L]],Level[GUID],0),1)</f>
        <v>Major Must</v>
      </c>
      <c r="N120" t="s">
        <v>520</v>
      </c>
      <c r="O120" t="str">
        <f>INDEX(allsections[[S]:[Order]],MATCH(PIs[[#This Row],[SGUID]],allsections[SGUID],0),1)</f>
        <v>QMS  01 Legality and administration</v>
      </c>
      <c r="P120" t="str">
        <f>INDEX(allsections[[S]:[Order]],MATCH(PIs[[#This Row],[SGUID]],allsections[SGUID],0),2)</f>
        <v>-</v>
      </c>
      <c r="Q120">
        <f>INDEX(allsections[[S]:[Order]],MATCH(PIs[[#This Row],[SGUID]],allsections[SGUID],0),3)</f>
        <v>1</v>
      </c>
      <c r="R120" t="s">
        <v>534</v>
      </c>
      <c r="S120" t="str">
        <f>INDEX(allsections[[S]:[Order]],MATCH(PIs[[#This Row],[SSGUID]],allsections[SGUID],0),1)</f>
        <v>QMS 01.02.01 Internal register - Multisite producers with QMS</v>
      </c>
      <c r="T120" t="str">
        <f>INDEX(allsections[[S]:[Order]],MATCH(PIs[[#This Row],[SSGUID]],allsections[SGUID],0),2)</f>
        <v>-</v>
      </c>
      <c r="U120" t="e">
        <f>INDEX(S2PQ_relational[],MATCH(PIs[[#This Row],[GUID]],S2PQ_relational[PIGUID],0),2)</f>
        <v>#N/A</v>
      </c>
      <c r="V120" t="b">
        <v>0</v>
      </c>
    </row>
    <row r="121" spans="1:22" ht="409.5">
      <c r="A121" t="s">
        <v>535</v>
      </c>
      <c r="C121" t="s">
        <v>536</v>
      </c>
      <c r="D121" t="s">
        <v>537</v>
      </c>
      <c r="E121" s="25" t="s">
        <v>538</v>
      </c>
      <c r="F121" t="s">
        <v>27</v>
      </c>
      <c r="G121" t="s">
        <v>28</v>
      </c>
      <c r="H121" t="s">
        <v>29</v>
      </c>
      <c r="I121" t="str">
        <f>INDEX(Level[Level],MATCH(PIs[[#This Row],[L]],Level[GUID],0),1)</f>
        <v>Major Must</v>
      </c>
      <c r="N121" t="s">
        <v>520</v>
      </c>
      <c r="O121" t="str">
        <f>INDEX(allsections[[S]:[Order]],MATCH(PIs[[#This Row],[SGUID]],allsections[SGUID],0),1)</f>
        <v>QMS  01 Legality and administration</v>
      </c>
      <c r="P121" t="str">
        <f>INDEX(allsections[[S]:[Order]],MATCH(PIs[[#This Row],[SGUID]],allsections[SGUID],0),2)</f>
        <v>-</v>
      </c>
      <c r="Q121">
        <f>INDEX(allsections[[S]:[Order]],MATCH(PIs[[#This Row],[SGUID]],allsections[SGUID],0),3)</f>
        <v>1</v>
      </c>
      <c r="R121" t="s">
        <v>534</v>
      </c>
      <c r="S121" t="str">
        <f>INDEX(allsections[[S]:[Order]],MATCH(PIs[[#This Row],[SSGUID]],allsections[SGUID],0),1)</f>
        <v>QMS 01.02.01 Internal register - Multisite producers with QMS</v>
      </c>
      <c r="T121" t="str">
        <f>INDEX(allsections[[S]:[Order]],MATCH(PIs[[#This Row],[SSGUID]],allsections[SGUID],0),2)</f>
        <v>-</v>
      </c>
      <c r="U121" t="e">
        <f>INDEX(S2PQ_relational[],MATCH(PIs[[#This Row],[GUID]],S2PQ_relational[PIGUID],0),2)</f>
        <v>#N/A</v>
      </c>
      <c r="V121" t="b">
        <v>0</v>
      </c>
    </row>
    <row r="122" spans="1:22">
      <c r="A122" t="s">
        <v>539</v>
      </c>
      <c r="C122" t="s">
        <v>540</v>
      </c>
      <c r="D122" t="s">
        <v>541</v>
      </c>
      <c r="E122" t="s">
        <v>542</v>
      </c>
      <c r="F122" t="s">
        <v>27</v>
      </c>
      <c r="G122" t="s">
        <v>28</v>
      </c>
      <c r="H122" t="s">
        <v>29</v>
      </c>
      <c r="I122" t="str">
        <f>INDEX(Level[Level],MATCH(PIs[[#This Row],[L]],Level[GUID],0),1)</f>
        <v>Major Must</v>
      </c>
      <c r="N122" t="s">
        <v>520</v>
      </c>
      <c r="O122" t="str">
        <f>INDEX(allsections[[S]:[Order]],MATCH(PIs[[#This Row],[SGUID]],allsections[SGUID],0),1)</f>
        <v>QMS  01 Legality and administration</v>
      </c>
      <c r="P122" t="str">
        <f>INDEX(allsections[[S]:[Order]],MATCH(PIs[[#This Row],[SGUID]],allsections[SGUID],0),2)</f>
        <v>-</v>
      </c>
      <c r="Q122">
        <f>INDEX(allsections[[S]:[Order]],MATCH(PIs[[#This Row],[SGUID]],allsections[SGUID],0),3)</f>
        <v>1</v>
      </c>
      <c r="R122" t="s">
        <v>543</v>
      </c>
      <c r="S122" t="str">
        <f>INDEX(allsections[[S]:[Order]],MATCH(PIs[[#This Row],[SSGUID]],allsections[SGUID],0),1)</f>
        <v xml:space="preserve">QMS 01.02  Internal register </v>
      </c>
      <c r="T122" t="str">
        <f>INDEX(allsections[[S]:[Order]],MATCH(PIs[[#This Row],[SSGUID]],allsections[SGUID],0),2)</f>
        <v>-</v>
      </c>
      <c r="U122" t="e">
        <f>INDEX(S2PQ_relational[],MATCH(PIs[[#This Row],[GUID]],S2PQ_relational[PIGUID],0),2)</f>
        <v>#N/A</v>
      </c>
      <c r="V122" t="b">
        <v>0</v>
      </c>
    </row>
    <row r="123" spans="1:22">
      <c r="A123" t="s">
        <v>544</v>
      </c>
      <c r="C123" t="s">
        <v>545</v>
      </c>
      <c r="D123" t="s">
        <v>546</v>
      </c>
      <c r="E123" t="s">
        <v>547</v>
      </c>
      <c r="F123" t="s">
        <v>27</v>
      </c>
      <c r="G123" t="s">
        <v>28</v>
      </c>
      <c r="H123" t="s">
        <v>29</v>
      </c>
      <c r="I123" t="str">
        <f>INDEX(Level[Level],MATCH(PIs[[#This Row],[L]],Level[GUID],0),1)</f>
        <v>Major Must</v>
      </c>
      <c r="N123" t="s">
        <v>520</v>
      </c>
      <c r="O123" t="str">
        <f>INDEX(allsections[[S]:[Order]],MATCH(PIs[[#This Row],[SGUID]],allsections[SGUID],0),1)</f>
        <v>QMS  01 Legality and administration</v>
      </c>
      <c r="P123" t="str">
        <f>INDEX(allsections[[S]:[Order]],MATCH(PIs[[#This Row],[SGUID]],allsections[SGUID],0),2)</f>
        <v>-</v>
      </c>
      <c r="Q123">
        <f>INDEX(allsections[[S]:[Order]],MATCH(PIs[[#This Row],[SGUID]],allsections[SGUID],0),3)</f>
        <v>1</v>
      </c>
      <c r="R123" t="s">
        <v>543</v>
      </c>
      <c r="S123" t="str">
        <f>INDEX(allsections[[S]:[Order]],MATCH(PIs[[#This Row],[SSGUID]],allsections[SGUID],0),1)</f>
        <v xml:space="preserve">QMS 01.02  Internal register </v>
      </c>
      <c r="T123" t="str">
        <f>INDEX(allsections[[S]:[Order]],MATCH(PIs[[#This Row],[SSGUID]],allsections[SGUID],0),2)</f>
        <v>-</v>
      </c>
      <c r="U123" t="e">
        <f>INDEX(S2PQ_relational[],MATCH(PIs[[#This Row],[GUID]],S2PQ_relational[PIGUID],0),2)</f>
        <v>#N/A</v>
      </c>
      <c r="V123" t="b">
        <v>0</v>
      </c>
    </row>
    <row r="124" spans="1:22">
      <c r="A124" t="s">
        <v>548</v>
      </c>
      <c r="C124" t="s">
        <v>549</v>
      </c>
      <c r="D124" t="s">
        <v>550</v>
      </c>
      <c r="E124" t="s">
        <v>551</v>
      </c>
      <c r="F124" t="s">
        <v>27</v>
      </c>
      <c r="G124" t="s">
        <v>28</v>
      </c>
      <c r="H124" t="s">
        <v>29</v>
      </c>
      <c r="I124" t="str">
        <f>INDEX(Level[Level],MATCH(PIs[[#This Row],[L]],Level[GUID],0),1)</f>
        <v>Major Must</v>
      </c>
      <c r="N124" t="s">
        <v>520</v>
      </c>
      <c r="O124" t="str">
        <f>INDEX(allsections[[S]:[Order]],MATCH(PIs[[#This Row],[SGUID]],allsections[SGUID],0),1)</f>
        <v>QMS  01 Legality and administration</v>
      </c>
      <c r="P124" t="str">
        <f>INDEX(allsections[[S]:[Order]],MATCH(PIs[[#This Row],[SGUID]],allsections[SGUID],0),2)</f>
        <v>-</v>
      </c>
      <c r="Q124">
        <f>INDEX(allsections[[S]:[Order]],MATCH(PIs[[#This Row],[SGUID]],allsections[SGUID],0),3)</f>
        <v>1</v>
      </c>
      <c r="R124" t="s">
        <v>552</v>
      </c>
      <c r="S124" t="str">
        <f>INDEX(allsections[[S]:[Order]],MATCH(PIs[[#This Row],[SSGUID]],allsections[SGUID],0),1)</f>
        <v xml:space="preserve">QMS 01.01.02  Legality - Production sites of multisite producers with QMS  </v>
      </c>
      <c r="T124" t="str">
        <f>INDEX(allsections[[S]:[Order]],MATCH(PIs[[#This Row],[SSGUID]],allsections[SGUID],0),2)</f>
        <v>-</v>
      </c>
      <c r="U124" t="e">
        <f>INDEX(S2PQ_relational[],MATCH(PIs[[#This Row],[GUID]],S2PQ_relational[PIGUID],0),2)</f>
        <v>#N/A</v>
      </c>
      <c r="V124" t="b">
        <v>0</v>
      </c>
    </row>
    <row r="125" spans="1:22" ht="409.5">
      <c r="A125" t="s">
        <v>553</v>
      </c>
      <c r="C125" t="s">
        <v>554</v>
      </c>
      <c r="D125" t="s">
        <v>555</v>
      </c>
      <c r="E125" s="25" t="s">
        <v>556</v>
      </c>
      <c r="F125" t="s">
        <v>27</v>
      </c>
      <c r="G125" t="s">
        <v>28</v>
      </c>
      <c r="H125" t="s">
        <v>29</v>
      </c>
      <c r="I125" t="str">
        <f>INDEX(Level[Level],MATCH(PIs[[#This Row],[L]],Level[GUID],0),1)</f>
        <v>Major Must</v>
      </c>
      <c r="N125" t="s">
        <v>520</v>
      </c>
      <c r="O125" t="str">
        <f>INDEX(allsections[[S]:[Order]],MATCH(PIs[[#This Row],[SGUID]],allsections[SGUID],0),1)</f>
        <v>QMS  01 Legality and administration</v>
      </c>
      <c r="P125" t="str">
        <f>INDEX(allsections[[S]:[Order]],MATCH(PIs[[#This Row],[SGUID]],allsections[SGUID],0),2)</f>
        <v>-</v>
      </c>
      <c r="Q125">
        <f>INDEX(allsections[[S]:[Order]],MATCH(PIs[[#This Row],[SGUID]],allsections[SGUID],0),3)</f>
        <v>1</v>
      </c>
      <c r="R125" t="s">
        <v>552</v>
      </c>
      <c r="S125" t="str">
        <f>INDEX(allsections[[S]:[Order]],MATCH(PIs[[#This Row],[SSGUID]],allsections[SGUID],0),1)</f>
        <v xml:space="preserve">QMS 01.01.02  Legality - Production sites of multisite producers with QMS  </v>
      </c>
      <c r="T125" t="str">
        <f>INDEX(allsections[[S]:[Order]],MATCH(PIs[[#This Row],[SSGUID]],allsections[SGUID],0),2)</f>
        <v>-</v>
      </c>
      <c r="U125" t="e">
        <f>INDEX(S2PQ_relational[],MATCH(PIs[[#This Row],[GUID]],S2PQ_relational[PIGUID],0),2)</f>
        <v>#N/A</v>
      </c>
      <c r="V125" t="b">
        <v>0</v>
      </c>
    </row>
    <row r="126" spans="1:22">
      <c r="A126" t="s">
        <v>557</v>
      </c>
      <c r="C126" t="s">
        <v>558</v>
      </c>
      <c r="D126" t="s">
        <v>559</v>
      </c>
      <c r="E126" t="s">
        <v>560</v>
      </c>
      <c r="F126" t="s">
        <v>27</v>
      </c>
      <c r="G126" t="s">
        <v>28</v>
      </c>
      <c r="H126" t="s">
        <v>29</v>
      </c>
      <c r="I126" t="str">
        <f>INDEX(Level[Level],MATCH(PIs[[#This Row],[L]],Level[GUID],0),1)</f>
        <v>Major Must</v>
      </c>
      <c r="N126" t="s">
        <v>520</v>
      </c>
      <c r="O126" t="str">
        <f>INDEX(allsections[[S]:[Order]],MATCH(PIs[[#This Row],[SGUID]],allsections[SGUID],0),1)</f>
        <v>QMS  01 Legality and administration</v>
      </c>
      <c r="P126" t="str">
        <f>INDEX(allsections[[S]:[Order]],MATCH(PIs[[#This Row],[SGUID]],allsections[SGUID],0),2)</f>
        <v>-</v>
      </c>
      <c r="Q126">
        <f>INDEX(allsections[[S]:[Order]],MATCH(PIs[[#This Row],[SGUID]],allsections[SGUID],0),3)</f>
        <v>1</v>
      </c>
      <c r="R126" t="s">
        <v>552</v>
      </c>
      <c r="S126" t="str">
        <f>INDEX(allsections[[S]:[Order]],MATCH(PIs[[#This Row],[SSGUID]],allsections[SGUID],0),1)</f>
        <v xml:space="preserve">QMS 01.01.02  Legality - Production sites of multisite producers with QMS  </v>
      </c>
      <c r="T126" t="str">
        <f>INDEX(allsections[[S]:[Order]],MATCH(PIs[[#This Row],[SSGUID]],allsections[SGUID],0),2)</f>
        <v>-</v>
      </c>
      <c r="U126" t="e">
        <f>INDEX(S2PQ_relational[],MATCH(PIs[[#This Row],[GUID]],S2PQ_relational[PIGUID],0),2)</f>
        <v>#N/A</v>
      </c>
      <c r="V126" t="b">
        <v>0</v>
      </c>
    </row>
    <row r="127" spans="1:22">
      <c r="A127" t="s">
        <v>561</v>
      </c>
      <c r="C127" t="s">
        <v>562</v>
      </c>
      <c r="D127" t="s">
        <v>563</v>
      </c>
      <c r="E127" t="s">
        <v>564</v>
      </c>
      <c r="F127" t="s">
        <v>27</v>
      </c>
      <c r="G127" t="s">
        <v>28</v>
      </c>
      <c r="H127" t="s">
        <v>29</v>
      </c>
      <c r="I127" t="str">
        <f>INDEX(Level[Level],MATCH(PIs[[#This Row],[L]],Level[GUID],0),1)</f>
        <v>Major Must</v>
      </c>
      <c r="N127" t="s">
        <v>520</v>
      </c>
      <c r="O127" t="str">
        <f>INDEX(allsections[[S]:[Order]],MATCH(PIs[[#This Row],[SGUID]],allsections[SGUID],0),1)</f>
        <v>QMS  01 Legality and administration</v>
      </c>
      <c r="P127" t="str">
        <f>INDEX(allsections[[S]:[Order]],MATCH(PIs[[#This Row],[SGUID]],allsections[SGUID],0),2)</f>
        <v>-</v>
      </c>
      <c r="Q127">
        <f>INDEX(allsections[[S]:[Order]],MATCH(PIs[[#This Row],[SGUID]],allsections[SGUID],0),3)</f>
        <v>1</v>
      </c>
      <c r="R127" t="s">
        <v>565</v>
      </c>
      <c r="S127" t="str">
        <f>INDEX(allsections[[S]:[Order]],MATCH(PIs[[#This Row],[SSGUID]],allsections[SGUID],0),1)</f>
        <v xml:space="preserve">QMS 01.01.01  Legality - Producer group members of producer groups </v>
      </c>
      <c r="T127" t="str">
        <f>INDEX(allsections[[S]:[Order]],MATCH(PIs[[#This Row],[SSGUID]],allsections[SGUID],0),2)</f>
        <v>-</v>
      </c>
      <c r="U127" t="e">
        <f>INDEX(S2PQ_relational[],MATCH(PIs[[#This Row],[GUID]],S2PQ_relational[PIGUID],0),2)</f>
        <v>#N/A</v>
      </c>
      <c r="V127" t="b">
        <v>0</v>
      </c>
    </row>
    <row r="128" spans="1:22">
      <c r="A128" t="s">
        <v>566</v>
      </c>
      <c r="C128" t="s">
        <v>567</v>
      </c>
      <c r="D128" t="s">
        <v>568</v>
      </c>
      <c r="E128" t="s">
        <v>569</v>
      </c>
      <c r="F128" t="s">
        <v>27</v>
      </c>
      <c r="G128" t="s">
        <v>28</v>
      </c>
      <c r="H128" t="s">
        <v>29</v>
      </c>
      <c r="I128" t="str">
        <f>INDEX(Level[Level],MATCH(PIs[[#This Row],[L]],Level[GUID],0),1)</f>
        <v>Major Must</v>
      </c>
      <c r="N128" t="s">
        <v>520</v>
      </c>
      <c r="O128" t="str">
        <f>INDEX(allsections[[S]:[Order]],MATCH(PIs[[#This Row],[SGUID]],allsections[SGUID],0),1)</f>
        <v>QMS  01 Legality and administration</v>
      </c>
      <c r="P128" t="str">
        <f>INDEX(allsections[[S]:[Order]],MATCH(PIs[[#This Row],[SGUID]],allsections[SGUID],0),2)</f>
        <v>-</v>
      </c>
      <c r="Q128">
        <f>INDEX(allsections[[S]:[Order]],MATCH(PIs[[#This Row],[SGUID]],allsections[SGUID],0),3)</f>
        <v>1</v>
      </c>
      <c r="R128" t="s">
        <v>565</v>
      </c>
      <c r="S128" t="str">
        <f>INDEX(allsections[[S]:[Order]],MATCH(PIs[[#This Row],[SSGUID]],allsections[SGUID],0),1)</f>
        <v xml:space="preserve">QMS 01.01.01  Legality - Producer group members of producer groups </v>
      </c>
      <c r="T128" t="str">
        <f>INDEX(allsections[[S]:[Order]],MATCH(PIs[[#This Row],[SSGUID]],allsections[SGUID],0),2)</f>
        <v>-</v>
      </c>
      <c r="U128" t="e">
        <f>INDEX(S2PQ_relational[],MATCH(PIs[[#This Row],[GUID]],S2PQ_relational[PIGUID],0),2)</f>
        <v>#N/A</v>
      </c>
      <c r="V128" t="b">
        <v>0</v>
      </c>
    </row>
    <row r="129" spans="1:23" ht="409.5">
      <c r="A129" t="s">
        <v>570</v>
      </c>
      <c r="C129" t="s">
        <v>571</v>
      </c>
      <c r="D129" t="s">
        <v>572</v>
      </c>
      <c r="E129" s="25" t="s">
        <v>573</v>
      </c>
      <c r="F129" t="s">
        <v>27</v>
      </c>
      <c r="G129" t="s">
        <v>28</v>
      </c>
      <c r="H129" t="s">
        <v>29</v>
      </c>
      <c r="I129" t="str">
        <f>INDEX(Level[Level],MATCH(PIs[[#This Row],[L]],Level[GUID],0),1)</f>
        <v>Major Must</v>
      </c>
      <c r="N129" t="s">
        <v>520</v>
      </c>
      <c r="O129" t="str">
        <f>INDEX(allsections[[S]:[Order]],MATCH(PIs[[#This Row],[SGUID]],allsections[SGUID],0),1)</f>
        <v>QMS  01 Legality and administration</v>
      </c>
      <c r="P129" t="str">
        <f>INDEX(allsections[[S]:[Order]],MATCH(PIs[[#This Row],[SGUID]],allsections[SGUID],0),2)</f>
        <v>-</v>
      </c>
      <c r="Q129">
        <f>INDEX(allsections[[S]:[Order]],MATCH(PIs[[#This Row],[SGUID]],allsections[SGUID],0),3)</f>
        <v>1</v>
      </c>
      <c r="R129" t="s">
        <v>565</v>
      </c>
      <c r="S129" t="str">
        <f>INDEX(allsections[[S]:[Order]],MATCH(PIs[[#This Row],[SSGUID]],allsections[SGUID],0),1)</f>
        <v xml:space="preserve">QMS 01.01.01  Legality - Producer group members of producer groups </v>
      </c>
      <c r="T129" t="str">
        <f>INDEX(allsections[[S]:[Order]],MATCH(PIs[[#This Row],[SSGUID]],allsections[SGUID],0),2)</f>
        <v>-</v>
      </c>
      <c r="U129" t="e">
        <f>INDEX(S2PQ_relational[],MATCH(PIs[[#This Row],[GUID]],S2PQ_relational[PIGUID],0),2)</f>
        <v>#N/A</v>
      </c>
      <c r="V129" t="b">
        <v>0</v>
      </c>
    </row>
    <row r="130" spans="1:23">
      <c r="A130" t="s">
        <v>574</v>
      </c>
      <c r="C130" t="s">
        <v>575</v>
      </c>
      <c r="D130" t="s">
        <v>576</v>
      </c>
      <c r="E130" t="s">
        <v>577</v>
      </c>
      <c r="F130" t="s">
        <v>27</v>
      </c>
      <c r="G130" t="s">
        <v>28</v>
      </c>
      <c r="H130" t="s">
        <v>29</v>
      </c>
      <c r="I130" t="str">
        <f>INDEX(Level[Level],MATCH(PIs[[#This Row],[L]],Level[GUID],0),1)</f>
        <v>Major Must</v>
      </c>
      <c r="N130" t="s">
        <v>520</v>
      </c>
      <c r="O130" t="str">
        <f>INDEX(allsections[[S]:[Order]],MATCH(PIs[[#This Row],[SGUID]],allsections[SGUID],0),1)</f>
        <v>QMS  01 Legality and administration</v>
      </c>
      <c r="P130" t="str">
        <f>INDEX(allsections[[S]:[Order]],MATCH(PIs[[#This Row],[SGUID]],allsections[SGUID],0),2)</f>
        <v>-</v>
      </c>
      <c r="Q130">
        <f>INDEX(allsections[[S]:[Order]],MATCH(PIs[[#This Row],[SGUID]],allsections[SGUID],0),3)</f>
        <v>1</v>
      </c>
      <c r="R130" t="s">
        <v>578</v>
      </c>
      <c r="S130" t="str">
        <f>INDEX(allsections[[S]:[Order]],MATCH(PIs[[#This Row],[SSGUID]],allsections[SGUID],0),1)</f>
        <v xml:space="preserve">QMS 01.01   Legality </v>
      </c>
      <c r="T130" t="str">
        <f>INDEX(allsections[[S]:[Order]],MATCH(PIs[[#This Row],[SSGUID]],allsections[SGUID],0),2)</f>
        <v>-</v>
      </c>
      <c r="U130" t="e">
        <f>INDEX(S2PQ_relational[],MATCH(PIs[[#This Row],[GUID]],S2PQ_relational[PIGUID],0),2)</f>
        <v>#N/A</v>
      </c>
      <c r="V130" t="b">
        <v>0</v>
      </c>
    </row>
    <row r="131" spans="1:23">
      <c r="A131" t="s">
        <v>579</v>
      </c>
      <c r="C131" t="s">
        <v>580</v>
      </c>
      <c r="D131" t="s">
        <v>581</v>
      </c>
      <c r="E131" t="s">
        <v>582</v>
      </c>
      <c r="F131" t="s">
        <v>27</v>
      </c>
      <c r="G131" t="s">
        <v>28</v>
      </c>
      <c r="H131" t="s">
        <v>29</v>
      </c>
      <c r="I131" t="str">
        <f>INDEX(Level[Level],MATCH(PIs[[#This Row],[L]],Level[GUID],0),1)</f>
        <v>Major Must</v>
      </c>
      <c r="N131" t="s">
        <v>520</v>
      </c>
      <c r="O131" t="str">
        <f>INDEX(allsections[[S]:[Order]],MATCH(PIs[[#This Row],[SGUID]],allsections[SGUID],0),1)</f>
        <v>QMS  01 Legality and administration</v>
      </c>
      <c r="P131" t="str">
        <f>INDEX(allsections[[S]:[Order]],MATCH(PIs[[#This Row],[SGUID]],allsections[SGUID],0),2)</f>
        <v>-</v>
      </c>
      <c r="Q131">
        <f>INDEX(allsections[[S]:[Order]],MATCH(PIs[[#This Row],[SGUID]],allsections[SGUID],0),3)</f>
        <v>1</v>
      </c>
      <c r="R131" t="s">
        <v>578</v>
      </c>
      <c r="S131" t="str">
        <f>INDEX(allsections[[S]:[Order]],MATCH(PIs[[#This Row],[SSGUID]],allsections[SGUID],0),1)</f>
        <v xml:space="preserve">QMS 01.01   Legality </v>
      </c>
      <c r="T131" t="str">
        <f>INDEX(allsections[[S]:[Order]],MATCH(PIs[[#This Row],[SSGUID]],allsections[SGUID],0),2)</f>
        <v>-</v>
      </c>
      <c r="U131" t="e">
        <f>INDEX(S2PQ_relational[],MATCH(PIs[[#This Row],[GUID]],S2PQ_relational[PIGUID],0),2)</f>
        <v>#N/A</v>
      </c>
      <c r="V131" t="b">
        <v>0</v>
      </c>
    </row>
    <row r="132" spans="1:23">
      <c r="A132" t="s">
        <v>583</v>
      </c>
      <c r="C132" t="s">
        <v>584</v>
      </c>
      <c r="D132" t="s">
        <v>585</v>
      </c>
      <c r="E132" t="s">
        <v>586</v>
      </c>
      <c r="F132" t="s">
        <v>27</v>
      </c>
      <c r="G132" t="s">
        <v>28</v>
      </c>
      <c r="H132" t="s">
        <v>29</v>
      </c>
      <c r="I132" t="str">
        <f>INDEX(Level[Level],MATCH(PIs[[#This Row],[L]],Level[GUID],0),1)</f>
        <v>Major Must</v>
      </c>
      <c r="N132" t="s">
        <v>520</v>
      </c>
      <c r="O132" t="str">
        <f>INDEX(allsections[[S]:[Order]],MATCH(PIs[[#This Row],[SGUID]],allsections[SGUID],0),1)</f>
        <v>QMS  01 Legality and administration</v>
      </c>
      <c r="P132" t="str">
        <f>INDEX(allsections[[S]:[Order]],MATCH(PIs[[#This Row],[SGUID]],allsections[SGUID],0),2)</f>
        <v>-</v>
      </c>
      <c r="Q132">
        <f>INDEX(allsections[[S]:[Order]],MATCH(PIs[[#This Row],[SGUID]],allsections[SGUID],0),3)</f>
        <v>1</v>
      </c>
      <c r="R132" t="s">
        <v>578</v>
      </c>
      <c r="S132" t="str">
        <f>INDEX(allsections[[S]:[Order]],MATCH(PIs[[#This Row],[SSGUID]],allsections[SGUID],0),1)</f>
        <v xml:space="preserve">QMS 01.01   Legality </v>
      </c>
      <c r="T132" t="str">
        <f>INDEX(allsections[[S]:[Order]],MATCH(PIs[[#This Row],[SSGUID]],allsections[SGUID],0),2)</f>
        <v>-</v>
      </c>
      <c r="U132" t="e">
        <f>INDEX(S2PQ_relational[],MATCH(PIs[[#This Row],[GUID]],S2PQ_relational[PIGUID],0),2)</f>
        <v>#N/A</v>
      </c>
      <c r="V132" t="b">
        <v>0</v>
      </c>
    </row>
    <row r="133" spans="1:23">
      <c r="A133" t="s">
        <v>587</v>
      </c>
      <c r="C133" t="s">
        <v>588</v>
      </c>
      <c r="D133" t="s">
        <v>589</v>
      </c>
      <c r="E133" t="s">
        <v>590</v>
      </c>
      <c r="F133" t="s">
        <v>27</v>
      </c>
      <c r="G133" t="s">
        <v>28</v>
      </c>
      <c r="H133" t="s">
        <v>29</v>
      </c>
      <c r="I133" t="str">
        <f>INDEX(Level[Level],MATCH(PIs[[#This Row],[L]],Level[GUID],0),1)</f>
        <v>Major Must</v>
      </c>
      <c r="N133" t="s">
        <v>520</v>
      </c>
      <c r="O133" t="str">
        <f>INDEX(allsections[[S]:[Order]],MATCH(PIs[[#This Row],[SGUID]],allsections[SGUID],0),1)</f>
        <v>QMS  01 Legality and administration</v>
      </c>
      <c r="P133" t="str">
        <f>INDEX(allsections[[S]:[Order]],MATCH(PIs[[#This Row],[SGUID]],allsections[SGUID],0),2)</f>
        <v>-</v>
      </c>
      <c r="Q133">
        <f>INDEX(allsections[[S]:[Order]],MATCH(PIs[[#This Row],[SGUID]],allsections[SGUID],0),3)</f>
        <v>1</v>
      </c>
      <c r="R133" t="s">
        <v>578</v>
      </c>
      <c r="S133" t="str">
        <f>INDEX(allsections[[S]:[Order]],MATCH(PIs[[#This Row],[SSGUID]],allsections[SGUID],0),1)</f>
        <v xml:space="preserve">QMS 01.01   Legality </v>
      </c>
      <c r="T133" t="str">
        <f>INDEX(allsections[[S]:[Order]],MATCH(PIs[[#This Row],[SSGUID]],allsections[SGUID],0),2)</f>
        <v>-</v>
      </c>
      <c r="U133" t="e">
        <f>INDEX(S2PQ_relational[],MATCH(PIs[[#This Row],[GUID]],S2PQ_relational[PIGUID],0),2)</f>
        <v>#N/A</v>
      </c>
      <c r="V133" t="b">
        <v>0</v>
      </c>
    </row>
    <row r="134" spans="1:23">
      <c r="A134" t="s">
        <v>591</v>
      </c>
      <c r="C134" t="s">
        <v>592</v>
      </c>
      <c r="D134" t="s">
        <v>593</v>
      </c>
      <c r="E134" t="s">
        <v>594</v>
      </c>
      <c r="F134" t="s">
        <v>27</v>
      </c>
      <c r="G134" t="s">
        <v>28</v>
      </c>
      <c r="H134" t="s">
        <v>29</v>
      </c>
      <c r="I134" t="str">
        <f>INDEX(Level[Level],MATCH(PIs[[#This Row],[L]],Level[GUID],0),1)</f>
        <v>Major Must</v>
      </c>
      <c r="N134" t="s">
        <v>520</v>
      </c>
      <c r="O134" t="str">
        <f>INDEX(allsections[[S]:[Order]],MATCH(PIs[[#This Row],[SGUID]],allsections[SGUID],0),1)</f>
        <v>QMS  01 Legality and administration</v>
      </c>
      <c r="P134" t="str">
        <f>INDEX(allsections[[S]:[Order]],MATCH(PIs[[#This Row],[SGUID]],allsections[SGUID],0),2)</f>
        <v>-</v>
      </c>
      <c r="Q134">
        <f>INDEX(allsections[[S]:[Order]],MATCH(PIs[[#This Row],[SGUID]],allsections[SGUID],0),3)</f>
        <v>1</v>
      </c>
      <c r="R134" t="s">
        <v>578</v>
      </c>
      <c r="S134" t="str">
        <f>INDEX(allsections[[S]:[Order]],MATCH(PIs[[#This Row],[SSGUID]],allsections[SGUID],0),1)</f>
        <v xml:space="preserve">QMS 01.01   Legality </v>
      </c>
      <c r="T134" t="str">
        <f>INDEX(allsections[[S]:[Order]],MATCH(PIs[[#This Row],[SSGUID]],allsections[SGUID],0),2)</f>
        <v>-</v>
      </c>
      <c r="U134" t="e">
        <f>INDEX(S2PQ_relational[],MATCH(PIs[[#This Row],[GUID]],S2PQ_relational[PIGUID],0),2)</f>
        <v>#N/A</v>
      </c>
      <c r="V134" t="b">
        <v>0</v>
      </c>
    </row>
    <row r="135" spans="1:23">
      <c r="A135" t="s">
        <v>595</v>
      </c>
      <c r="C135" t="s">
        <v>596</v>
      </c>
      <c r="D135" t="s">
        <v>597</v>
      </c>
      <c r="E135" t="s">
        <v>598</v>
      </c>
      <c r="F135" t="s">
        <v>27</v>
      </c>
      <c r="G135" t="s">
        <v>28</v>
      </c>
      <c r="H135" t="s">
        <v>29</v>
      </c>
      <c r="I135" t="str">
        <f>INDEX(Level[Level],MATCH(PIs[[#This Row],[L]],Level[GUID],0),1)</f>
        <v>Major Must</v>
      </c>
      <c r="N135" t="s">
        <v>520</v>
      </c>
      <c r="O135" t="str">
        <f>INDEX(allsections[[S]:[Order]],MATCH(PIs[[#This Row],[SGUID]],allsections[SGUID],0),1)</f>
        <v>QMS  01 Legality and administration</v>
      </c>
      <c r="P135" t="str">
        <f>INDEX(allsections[[S]:[Order]],MATCH(PIs[[#This Row],[SGUID]],allsections[SGUID],0),2)</f>
        <v>-</v>
      </c>
      <c r="Q135">
        <f>INDEX(allsections[[S]:[Order]],MATCH(PIs[[#This Row],[SGUID]],allsections[SGUID],0),3)</f>
        <v>1</v>
      </c>
      <c r="R135" t="s">
        <v>578</v>
      </c>
      <c r="S135" t="str">
        <f>INDEX(allsections[[S]:[Order]],MATCH(PIs[[#This Row],[SSGUID]],allsections[SGUID],0),1)</f>
        <v xml:space="preserve">QMS 01.01   Legality </v>
      </c>
      <c r="T135" t="str">
        <f>INDEX(allsections[[S]:[Order]],MATCH(PIs[[#This Row],[SSGUID]],allsections[SGUID],0),2)</f>
        <v>-</v>
      </c>
      <c r="U135" t="e">
        <f>INDEX(S2PQ_relational[],MATCH(PIs[[#This Row],[GUID]],S2PQ_relational[PIGUID],0),2)</f>
        <v>#N/A</v>
      </c>
      <c r="V135" t="b">
        <v>0</v>
      </c>
    </row>
    <row r="136" spans="1:23" ht="409.5">
      <c r="A136" t="s">
        <v>599</v>
      </c>
      <c r="C136" t="s">
        <v>600</v>
      </c>
      <c r="D136" t="s">
        <v>601</v>
      </c>
      <c r="E136" t="s">
        <v>602</v>
      </c>
      <c r="F136" t="s">
        <v>603</v>
      </c>
      <c r="G136" s="25" t="s">
        <v>604</v>
      </c>
      <c r="H136" t="s">
        <v>29</v>
      </c>
      <c r="I136" t="str">
        <f>INDEX(Level[Level],MATCH(PIs[[#This Row],[L]],Level[GUID],0),1)</f>
        <v>Major Must</v>
      </c>
      <c r="N136" t="s">
        <v>605</v>
      </c>
      <c r="O136" t="str">
        <f>INDEX(allsections[[S]:[Order]],MATCH(PIs[[#This Row],[SGUID]],allsections[SGUID],0),1)</f>
        <v>FV 32 PLANT PROTECTION PRODUCTS</v>
      </c>
      <c r="P136" t="str">
        <f>INDEX(allsections[[S]:[Order]],MATCH(PIs[[#This Row],[SGUID]],allsections[SGUID],0),2)</f>
        <v>-</v>
      </c>
      <c r="Q136">
        <f>INDEX(allsections[[S]:[Order]],MATCH(PIs[[#This Row],[SGUID]],allsections[SGUID],0),3)</f>
        <v>32</v>
      </c>
      <c r="R136" t="s">
        <v>606</v>
      </c>
      <c r="S136" t="str">
        <f>INDEX(allsections[[S]:[Order]],MATCH(PIs[[#This Row],[SSGUID]],allsections[SGUID],0),1)</f>
        <v>FV 32.01 Plant protection product management</v>
      </c>
      <c r="T136" t="str">
        <f>INDEX(allsections[[S]:[Order]],MATCH(PIs[[#This Row],[SSGUID]],allsections[SGUID],0),2)</f>
        <v>-</v>
      </c>
      <c r="U136" t="e">
        <f>INDEX(S2PQ_relational[],MATCH(PIs[[#This Row],[GUID]],S2PQ_relational[PIGUID],0),2)</f>
        <v>#N/A</v>
      </c>
      <c r="V136" t="b">
        <v>0</v>
      </c>
      <c r="W136" t="b">
        <v>1</v>
      </c>
    </row>
    <row r="137" spans="1:23" ht="409.5">
      <c r="A137" t="s">
        <v>607</v>
      </c>
      <c r="C137" t="s">
        <v>608</v>
      </c>
      <c r="D137" t="s">
        <v>609</v>
      </c>
      <c r="E137" t="s">
        <v>610</v>
      </c>
      <c r="F137" t="s">
        <v>611</v>
      </c>
      <c r="G137" s="25" t="s">
        <v>612</v>
      </c>
      <c r="H137" t="s">
        <v>29</v>
      </c>
      <c r="I137" t="str">
        <f>INDEX(Level[Level],MATCH(PIs[[#This Row],[L]],Level[GUID],0),1)</f>
        <v>Major Must</v>
      </c>
      <c r="N137" t="s">
        <v>605</v>
      </c>
      <c r="O137" t="str">
        <f>INDEX(allsections[[S]:[Order]],MATCH(PIs[[#This Row],[SGUID]],allsections[SGUID],0),1)</f>
        <v>FV 32 PLANT PROTECTION PRODUCTS</v>
      </c>
      <c r="P137" t="str">
        <f>INDEX(allsections[[S]:[Order]],MATCH(PIs[[#This Row],[SGUID]],allsections[SGUID],0),2)</f>
        <v>-</v>
      </c>
      <c r="Q137">
        <f>INDEX(allsections[[S]:[Order]],MATCH(PIs[[#This Row],[SGUID]],allsections[SGUID],0),3)</f>
        <v>32</v>
      </c>
      <c r="R137" t="s">
        <v>606</v>
      </c>
      <c r="S137" t="str">
        <f>INDEX(allsections[[S]:[Order]],MATCH(PIs[[#This Row],[SSGUID]],allsections[SGUID],0),1)</f>
        <v>FV 32.01 Plant protection product management</v>
      </c>
      <c r="T137" t="str">
        <f>INDEX(allsections[[S]:[Order]],MATCH(PIs[[#This Row],[SSGUID]],allsections[SGUID],0),2)</f>
        <v>-</v>
      </c>
      <c r="U137" t="e">
        <f>INDEX(S2PQ_relational[],MATCH(PIs[[#This Row],[GUID]],S2PQ_relational[PIGUID],0),2)</f>
        <v>#N/A</v>
      </c>
      <c r="V137" t="b">
        <v>0</v>
      </c>
      <c r="W137" t="b">
        <v>1</v>
      </c>
    </row>
    <row r="138" spans="1:23" ht="390">
      <c r="A138" t="s">
        <v>613</v>
      </c>
      <c r="C138" t="s">
        <v>614</v>
      </c>
      <c r="D138" t="s">
        <v>615</v>
      </c>
      <c r="E138" t="s">
        <v>616</v>
      </c>
      <c r="F138" t="s">
        <v>617</v>
      </c>
      <c r="G138" s="25" t="s">
        <v>618</v>
      </c>
      <c r="H138" t="s">
        <v>619</v>
      </c>
      <c r="I138" t="str">
        <f>INDEX(Level[Level],MATCH(PIs[[#This Row],[L]],Level[GUID],0),1)</f>
        <v>Minor Must</v>
      </c>
      <c r="N138" t="s">
        <v>605</v>
      </c>
      <c r="O138" t="str">
        <f>INDEX(allsections[[S]:[Order]],MATCH(PIs[[#This Row],[SGUID]],allsections[SGUID],0),1)</f>
        <v>FV 32 PLANT PROTECTION PRODUCTS</v>
      </c>
      <c r="P138" t="str">
        <f>INDEX(allsections[[S]:[Order]],MATCH(PIs[[#This Row],[SGUID]],allsections[SGUID],0),2)</f>
        <v>-</v>
      </c>
      <c r="Q138">
        <f>INDEX(allsections[[S]:[Order]],MATCH(PIs[[#This Row],[SGUID]],allsections[SGUID],0),3)</f>
        <v>32</v>
      </c>
      <c r="R138" t="s">
        <v>620</v>
      </c>
      <c r="S138" t="str">
        <f>INDEX(allsections[[S]:[Order]],MATCH(PIs[[#This Row],[SSGUID]],allsections[SGUID],0),1)</f>
        <v>FV 32.09 Plant protection product and postharvest treatment product storage</v>
      </c>
      <c r="T138" t="str">
        <f>INDEX(allsections[[S]:[Order]],MATCH(PIs[[#This Row],[SSGUID]],allsections[SGUID],0),2)</f>
        <v>-</v>
      </c>
      <c r="U138" t="e">
        <f>INDEX(S2PQ_relational[],MATCH(PIs[[#This Row],[GUID]],S2PQ_relational[PIGUID],0),2)</f>
        <v>#N/A</v>
      </c>
      <c r="V138" t="b">
        <v>0</v>
      </c>
      <c r="W138" t="b">
        <v>1</v>
      </c>
    </row>
    <row r="139" spans="1:23" ht="409.5">
      <c r="A139" t="s">
        <v>621</v>
      </c>
      <c r="C139" t="s">
        <v>622</v>
      </c>
      <c r="D139" t="s">
        <v>623</v>
      </c>
      <c r="E139" t="s">
        <v>624</v>
      </c>
      <c r="F139" t="s">
        <v>625</v>
      </c>
      <c r="G139" s="25" t="s">
        <v>626</v>
      </c>
      <c r="H139" t="s">
        <v>29</v>
      </c>
      <c r="I139" t="str">
        <f>INDEX(Level[Level],MATCH(PIs[[#This Row],[L]],Level[GUID],0),1)</f>
        <v>Major Must</v>
      </c>
      <c r="N139" t="s">
        <v>605</v>
      </c>
      <c r="O139" t="str">
        <f>INDEX(allsections[[S]:[Order]],MATCH(PIs[[#This Row],[SGUID]],allsections[SGUID],0),1)</f>
        <v>FV 32 PLANT PROTECTION PRODUCTS</v>
      </c>
      <c r="P139" t="str">
        <f>INDEX(allsections[[S]:[Order]],MATCH(PIs[[#This Row],[SGUID]],allsections[SGUID],0),2)</f>
        <v>-</v>
      </c>
      <c r="Q139">
        <f>INDEX(allsections[[S]:[Order]],MATCH(PIs[[#This Row],[SGUID]],allsections[SGUID],0),3)</f>
        <v>32</v>
      </c>
      <c r="R139" t="s">
        <v>620</v>
      </c>
      <c r="S139" t="str">
        <f>INDEX(allsections[[S]:[Order]],MATCH(PIs[[#This Row],[SSGUID]],allsections[SGUID],0),1)</f>
        <v>FV 32.09 Plant protection product and postharvest treatment product storage</v>
      </c>
      <c r="T139" t="str">
        <f>INDEX(allsections[[S]:[Order]],MATCH(PIs[[#This Row],[SSGUID]],allsections[SGUID],0),2)</f>
        <v>-</v>
      </c>
      <c r="U139" t="e">
        <f>INDEX(S2PQ_relational[],MATCH(PIs[[#This Row],[GUID]],S2PQ_relational[PIGUID],0),2)</f>
        <v>#N/A</v>
      </c>
      <c r="V139" t="b">
        <v>0</v>
      </c>
      <c r="W139" t="b">
        <v>1</v>
      </c>
    </row>
    <row r="140" spans="1:23" ht="409.5">
      <c r="A140" t="s">
        <v>627</v>
      </c>
      <c r="C140" t="s">
        <v>628</v>
      </c>
      <c r="D140" t="s">
        <v>629</v>
      </c>
      <c r="E140" t="s">
        <v>630</v>
      </c>
      <c r="F140" t="s">
        <v>631</v>
      </c>
      <c r="G140" s="25" t="s">
        <v>632</v>
      </c>
      <c r="H140" t="s">
        <v>29</v>
      </c>
      <c r="I140" t="str">
        <f>INDEX(Level[Level],MATCH(PIs[[#This Row],[L]],Level[GUID],0),1)</f>
        <v>Major Must</v>
      </c>
      <c r="N140" t="s">
        <v>605</v>
      </c>
      <c r="O140" t="str">
        <f>INDEX(allsections[[S]:[Order]],MATCH(PIs[[#This Row],[SGUID]],allsections[SGUID],0),1)</f>
        <v>FV 32 PLANT PROTECTION PRODUCTS</v>
      </c>
      <c r="P140" t="str">
        <f>INDEX(allsections[[S]:[Order]],MATCH(PIs[[#This Row],[SGUID]],allsections[SGUID],0),2)</f>
        <v>-</v>
      </c>
      <c r="Q140">
        <f>INDEX(allsections[[S]:[Order]],MATCH(PIs[[#This Row],[SGUID]],allsections[SGUID],0),3)</f>
        <v>32</v>
      </c>
      <c r="R140" t="s">
        <v>633</v>
      </c>
      <c r="S140" t="str">
        <f>INDEX(allsections[[S]:[Order]],MATCH(PIs[[#This Row],[SSGUID]],allsections[SGUID],0),1)</f>
        <v>FV 32.02 Application records</v>
      </c>
      <c r="T140" t="str">
        <f>INDEX(allsections[[S]:[Order]],MATCH(PIs[[#This Row],[SSGUID]],allsections[SGUID],0),2)</f>
        <v>-</v>
      </c>
      <c r="U140" t="e">
        <f>INDEX(S2PQ_relational[],MATCH(PIs[[#This Row],[GUID]],S2PQ_relational[PIGUID],0),2)</f>
        <v>#N/A</v>
      </c>
      <c r="V140" t="b">
        <v>0</v>
      </c>
      <c r="W140" t="b">
        <v>1</v>
      </c>
    </row>
    <row r="141" spans="1:23">
      <c r="A141" t="s">
        <v>634</v>
      </c>
      <c r="C141" t="s">
        <v>635</v>
      </c>
      <c r="D141" t="s">
        <v>636</v>
      </c>
      <c r="E141" t="s">
        <v>637</v>
      </c>
      <c r="F141" t="s">
        <v>638</v>
      </c>
      <c r="G141" t="s">
        <v>639</v>
      </c>
      <c r="H141" t="s">
        <v>619</v>
      </c>
      <c r="I141" t="str">
        <f>INDEX(Level[Level],MATCH(PIs[[#This Row],[L]],Level[GUID],0),1)</f>
        <v>Minor Must</v>
      </c>
      <c r="N141" t="s">
        <v>640</v>
      </c>
      <c r="O141" t="str">
        <f>INDEX(allsections[[S]:[Order]],MATCH(PIs[[#This Row],[SGUID]],allsections[SGUID],0),1)</f>
        <v>FV 20 WORKERS’ HEALTH, SAFETY, AND WELFARE</v>
      </c>
      <c r="P141" t="str">
        <f>INDEX(allsections[[S]:[Order]],MATCH(PIs[[#This Row],[SGUID]],allsections[SGUID],0),2)</f>
        <v>-</v>
      </c>
      <c r="Q141">
        <f>INDEX(allsections[[S]:[Order]],MATCH(PIs[[#This Row],[SGUID]],allsections[SGUID],0),3)</f>
        <v>20</v>
      </c>
      <c r="R141" t="s">
        <v>641</v>
      </c>
      <c r="S141" t="str">
        <f>INDEX(allsections[[S]:[Order]],MATCH(PIs[[#This Row],[SSGUID]],allsections[SGUID],0),1)</f>
        <v>FV 20.03 Personal protective equipment</v>
      </c>
      <c r="T141" t="str">
        <f>INDEX(allsections[[S]:[Order]],MATCH(PIs[[#This Row],[SSGUID]],allsections[SGUID],0),2)</f>
        <v>-</v>
      </c>
      <c r="U141" t="e">
        <f>INDEX(S2PQ_relational[],MATCH(PIs[[#This Row],[GUID]],S2PQ_relational[PIGUID],0),2)</f>
        <v>#N/A</v>
      </c>
      <c r="V141" t="b">
        <v>0</v>
      </c>
      <c r="W141" t="b">
        <v>1</v>
      </c>
    </row>
    <row r="142" spans="1:23" ht="409.5">
      <c r="A142" t="s">
        <v>642</v>
      </c>
      <c r="C142" t="s">
        <v>643</v>
      </c>
      <c r="D142" t="s">
        <v>644</v>
      </c>
      <c r="E142" t="s">
        <v>645</v>
      </c>
      <c r="F142" t="s">
        <v>646</v>
      </c>
      <c r="G142" s="25" t="s">
        <v>647</v>
      </c>
      <c r="H142" t="s">
        <v>29</v>
      </c>
      <c r="I142" t="str">
        <f>INDEX(Level[Level],MATCH(PIs[[#This Row],[L]],Level[GUID],0),1)</f>
        <v>Major Must</v>
      </c>
      <c r="N142" t="s">
        <v>648</v>
      </c>
      <c r="O142" t="str">
        <f>INDEX(allsections[[S]:[Order]],MATCH(PIs[[#This Row],[SGUID]],allsections[SGUID],0),1)</f>
        <v>FV 03 RESOURCE MANAGEMENT AND TRAINING</v>
      </c>
      <c r="P142" t="str">
        <f>INDEX(allsections[[S]:[Order]],MATCH(PIs[[#This Row],[SGUID]],allsections[SGUID],0),2)</f>
        <v>-</v>
      </c>
      <c r="Q142">
        <f>INDEX(allsections[[S]:[Order]],MATCH(PIs[[#This Row],[SGUID]],allsections[SGUID],0),3)</f>
        <v>3</v>
      </c>
      <c r="R142" t="s">
        <v>31</v>
      </c>
      <c r="S142" t="str">
        <f>INDEX(allsections[[S]:[Order]],MATCH(PIs[[#This Row],[SSGUID]],allsections[SGUID],0),1)</f>
        <v>-</v>
      </c>
      <c r="T142" t="str">
        <f>INDEX(allsections[[S]:[Order]],MATCH(PIs[[#This Row],[SSGUID]],allsections[SGUID],0),2)</f>
        <v>-</v>
      </c>
      <c r="U142" t="e">
        <f>INDEX(S2PQ_relational[],MATCH(PIs[[#This Row],[GUID]],S2PQ_relational[PIGUID],0),2)</f>
        <v>#N/A</v>
      </c>
      <c r="V142" t="b">
        <v>0</v>
      </c>
      <c r="W142" t="b">
        <v>1</v>
      </c>
    </row>
    <row r="143" spans="1:23">
      <c r="A143" t="s">
        <v>649</v>
      </c>
      <c r="C143" t="s">
        <v>650</v>
      </c>
      <c r="D143" t="s">
        <v>651</v>
      </c>
      <c r="E143" t="s">
        <v>652</v>
      </c>
      <c r="F143" t="s">
        <v>653</v>
      </c>
      <c r="G143" t="s">
        <v>654</v>
      </c>
      <c r="H143" t="s">
        <v>655</v>
      </c>
      <c r="I143" t="str">
        <f>INDEX(Level[Level],MATCH(PIs[[#This Row],[L]],Level[GUID],0),1)</f>
        <v>Recom.</v>
      </c>
      <c r="N143" t="s">
        <v>656</v>
      </c>
      <c r="O143" t="str">
        <f>INDEX(allsections[[S]:[Order]],MATCH(PIs[[#This Row],[SGUID]],allsections[SGUID],0),1)</f>
        <v>FV 25 WASTE MANAGEMENT</v>
      </c>
      <c r="P143" t="str">
        <f>INDEX(allsections[[S]:[Order]],MATCH(PIs[[#This Row],[SGUID]],allsections[SGUID],0),2)</f>
        <v>-</v>
      </c>
      <c r="Q143">
        <f>INDEX(allsections[[S]:[Order]],MATCH(PIs[[#This Row],[SGUID]],allsections[SGUID],0),3)</f>
        <v>25</v>
      </c>
      <c r="R143" t="s">
        <v>31</v>
      </c>
      <c r="S143" t="str">
        <f>INDEX(allsections[[S]:[Order]],MATCH(PIs[[#This Row],[SSGUID]],allsections[SGUID],0),1)</f>
        <v>-</v>
      </c>
      <c r="T143" t="str">
        <f>INDEX(allsections[[S]:[Order]],MATCH(PIs[[#This Row],[SSGUID]],allsections[SGUID],0),2)</f>
        <v>-</v>
      </c>
      <c r="U143" t="e">
        <f>INDEX(S2PQ_relational[],MATCH(PIs[[#This Row],[GUID]],S2PQ_relational[PIGUID],0),2)</f>
        <v>#N/A</v>
      </c>
      <c r="V143" t="b">
        <v>0</v>
      </c>
      <c r="W143" t="b">
        <v>1</v>
      </c>
    </row>
    <row r="144" spans="1:23" ht="409.5">
      <c r="A144" t="s">
        <v>657</v>
      </c>
      <c r="C144" t="s">
        <v>658</v>
      </c>
      <c r="D144" t="s">
        <v>659</v>
      </c>
      <c r="E144" t="s">
        <v>660</v>
      </c>
      <c r="F144" t="s">
        <v>661</v>
      </c>
      <c r="G144" s="25" t="s">
        <v>662</v>
      </c>
      <c r="H144" t="s">
        <v>29</v>
      </c>
      <c r="I144" t="str">
        <f>INDEX(Level[Level],MATCH(PIs[[#This Row],[L]],Level[GUID],0),1)</f>
        <v>Major Must</v>
      </c>
      <c r="N144" t="s">
        <v>663</v>
      </c>
      <c r="O144" t="str">
        <f>INDEX(allsections[[S]:[Order]],MATCH(PIs[[#This Row],[SGUID]],allsections[SGUID],0),1)</f>
        <v>FV 11 NON-CONFORMING PRODUCTS</v>
      </c>
      <c r="P144" t="str">
        <f>INDEX(allsections[[S]:[Order]],MATCH(PIs[[#This Row],[SGUID]],allsections[SGUID],0),2)</f>
        <v>-</v>
      </c>
      <c r="Q144">
        <f>INDEX(allsections[[S]:[Order]],MATCH(PIs[[#This Row],[SGUID]],allsections[SGUID],0),3)</f>
        <v>11</v>
      </c>
      <c r="R144" t="s">
        <v>31</v>
      </c>
      <c r="S144" t="str">
        <f>INDEX(allsections[[S]:[Order]],MATCH(PIs[[#This Row],[SSGUID]],allsections[SGUID],0),1)</f>
        <v>-</v>
      </c>
      <c r="T144" t="str">
        <f>INDEX(allsections[[S]:[Order]],MATCH(PIs[[#This Row],[SSGUID]],allsections[SGUID],0),2)</f>
        <v>-</v>
      </c>
      <c r="U144" t="e">
        <f>INDEX(S2PQ_relational[],MATCH(PIs[[#This Row],[GUID]],S2PQ_relational[PIGUID],0),2)</f>
        <v>#N/A</v>
      </c>
      <c r="V144" t="b">
        <v>0</v>
      </c>
      <c r="W144" t="b">
        <v>1</v>
      </c>
    </row>
    <row r="145" spans="1:23" ht="409.5">
      <c r="A145" t="s">
        <v>664</v>
      </c>
      <c r="C145" t="s">
        <v>665</v>
      </c>
      <c r="D145" t="s">
        <v>666</v>
      </c>
      <c r="E145" t="s">
        <v>667</v>
      </c>
      <c r="F145" t="s">
        <v>668</v>
      </c>
      <c r="G145" s="25" t="s">
        <v>669</v>
      </c>
      <c r="H145" t="s">
        <v>619</v>
      </c>
      <c r="I145" t="str">
        <f>INDEX(Level[Level],MATCH(PIs[[#This Row],[L]],Level[GUID],0),1)</f>
        <v>Minor Must</v>
      </c>
      <c r="N145" t="s">
        <v>670</v>
      </c>
      <c r="O145" t="str">
        <f>INDEX(allsections[[S]:[Order]],MATCH(PIs[[#This Row],[SGUID]],allsections[SGUID],0),1)</f>
        <v>FV 05 SPECIFICATIONS, SUPPLIERS, AND STOCK MANAGEMENT</v>
      </c>
      <c r="P145" t="str">
        <f>INDEX(allsections[[S]:[Order]],MATCH(PIs[[#This Row],[SGUID]],allsections[SGUID],0),2)</f>
        <v>-</v>
      </c>
      <c r="Q145">
        <f>INDEX(allsections[[S]:[Order]],MATCH(PIs[[#This Row],[SGUID]],allsections[SGUID],0),3)</f>
        <v>5</v>
      </c>
      <c r="R145" t="s">
        <v>31</v>
      </c>
      <c r="S145" t="str">
        <f>INDEX(allsections[[S]:[Order]],MATCH(PIs[[#This Row],[SSGUID]],allsections[SGUID],0),1)</f>
        <v>-</v>
      </c>
      <c r="T145" t="str">
        <f>INDEX(allsections[[S]:[Order]],MATCH(PIs[[#This Row],[SSGUID]],allsections[SGUID],0),2)</f>
        <v>-</v>
      </c>
      <c r="U145" t="e">
        <f>INDEX(S2PQ_relational[],MATCH(PIs[[#This Row],[GUID]],S2PQ_relational[PIGUID],0),2)</f>
        <v>#N/A</v>
      </c>
      <c r="V145" t="b">
        <v>0</v>
      </c>
      <c r="W145" t="b">
        <v>1</v>
      </c>
    </row>
    <row r="146" spans="1:23" ht="409.5">
      <c r="A146" t="s">
        <v>671</v>
      </c>
      <c r="C146" t="s">
        <v>672</v>
      </c>
      <c r="D146" t="s">
        <v>673</v>
      </c>
      <c r="E146" t="s">
        <v>674</v>
      </c>
      <c r="F146" t="s">
        <v>675</v>
      </c>
      <c r="G146" s="25" t="s">
        <v>676</v>
      </c>
      <c r="H146" t="s">
        <v>619</v>
      </c>
      <c r="I146" t="str">
        <f>INDEX(Level[Level],MATCH(PIs[[#This Row],[L]],Level[GUID],0),1)</f>
        <v>Minor Must</v>
      </c>
      <c r="N146" t="s">
        <v>670</v>
      </c>
      <c r="O146" t="str">
        <f>INDEX(allsections[[S]:[Order]],MATCH(PIs[[#This Row],[SGUID]],allsections[SGUID],0),1)</f>
        <v>FV 05 SPECIFICATIONS, SUPPLIERS, AND STOCK MANAGEMENT</v>
      </c>
      <c r="P146" t="str">
        <f>INDEX(allsections[[S]:[Order]],MATCH(PIs[[#This Row],[SGUID]],allsections[SGUID],0),2)</f>
        <v>-</v>
      </c>
      <c r="Q146">
        <f>INDEX(allsections[[S]:[Order]],MATCH(PIs[[#This Row],[SGUID]],allsections[SGUID],0),3)</f>
        <v>5</v>
      </c>
      <c r="R146" t="s">
        <v>31</v>
      </c>
      <c r="S146" t="str">
        <f>INDEX(allsections[[S]:[Order]],MATCH(PIs[[#This Row],[SSGUID]],allsections[SGUID],0),1)</f>
        <v>-</v>
      </c>
      <c r="T146" t="str">
        <f>INDEX(allsections[[S]:[Order]],MATCH(PIs[[#This Row],[SSGUID]],allsections[SGUID],0),2)</f>
        <v>-</v>
      </c>
      <c r="U146" t="e">
        <f>INDEX(S2PQ_relational[],MATCH(PIs[[#This Row],[GUID]],S2PQ_relational[PIGUID],0),2)</f>
        <v>#N/A</v>
      </c>
      <c r="V146" t="b">
        <v>0</v>
      </c>
      <c r="W146" t="b">
        <v>1</v>
      </c>
    </row>
    <row r="147" spans="1:23" ht="409.5">
      <c r="A147" t="s">
        <v>677</v>
      </c>
      <c r="C147" t="s">
        <v>678</v>
      </c>
      <c r="D147" t="s">
        <v>679</v>
      </c>
      <c r="E147" t="s">
        <v>680</v>
      </c>
      <c r="F147" t="s">
        <v>681</v>
      </c>
      <c r="G147" s="25" t="s">
        <v>682</v>
      </c>
      <c r="H147" t="s">
        <v>619</v>
      </c>
      <c r="I147" t="str">
        <f>INDEX(Level[Level],MATCH(PIs[[#This Row],[L]],Level[GUID],0),1)</f>
        <v>Minor Must</v>
      </c>
      <c r="N147" t="s">
        <v>683</v>
      </c>
      <c r="O147" t="str">
        <f>INDEX(allsections[[S]:[Order]],MATCH(PIs[[#This Row],[SGUID]],allsections[SGUID],0),1)</f>
        <v>FV 12 LABORATORY TESTING</v>
      </c>
      <c r="P147" t="str">
        <f>INDEX(allsections[[S]:[Order]],MATCH(PIs[[#This Row],[SGUID]],allsections[SGUID],0),2)</f>
        <v>-</v>
      </c>
      <c r="Q147">
        <f>INDEX(allsections[[S]:[Order]],MATCH(PIs[[#This Row],[SGUID]],allsections[SGUID],0),3)</f>
        <v>12</v>
      </c>
      <c r="R147" t="s">
        <v>31</v>
      </c>
      <c r="S147" t="str">
        <f>INDEX(allsections[[S]:[Order]],MATCH(PIs[[#This Row],[SSGUID]],allsections[SGUID],0),1)</f>
        <v>-</v>
      </c>
      <c r="T147" t="str">
        <f>INDEX(allsections[[S]:[Order]],MATCH(PIs[[#This Row],[SSGUID]],allsections[SGUID],0),2)</f>
        <v>-</v>
      </c>
      <c r="U147" t="e">
        <f>INDEX(S2PQ_relational[],MATCH(PIs[[#This Row],[GUID]],S2PQ_relational[PIGUID],0),2)</f>
        <v>#N/A</v>
      </c>
      <c r="V147" t="b">
        <v>0</v>
      </c>
      <c r="W147" t="b">
        <v>1</v>
      </c>
    </row>
    <row r="148" spans="1:23">
      <c r="A148" t="s">
        <v>684</v>
      </c>
      <c r="C148" t="s">
        <v>685</v>
      </c>
      <c r="D148" t="s">
        <v>686</v>
      </c>
      <c r="E148" t="s">
        <v>687</v>
      </c>
      <c r="F148" t="s">
        <v>688</v>
      </c>
      <c r="G148" t="s">
        <v>689</v>
      </c>
      <c r="H148" t="s">
        <v>29</v>
      </c>
      <c r="I148" t="str">
        <f>INDEX(Level[Level],MATCH(PIs[[#This Row],[L]],Level[GUID],0),1)</f>
        <v>Major Must</v>
      </c>
      <c r="N148" t="s">
        <v>690</v>
      </c>
      <c r="O148" t="str">
        <f>INDEX(allsections[[S]:[Order]],MATCH(PIs[[#This Row],[SGUID]],allsections[SGUID],0),1)</f>
        <v>FV 21 SITE MANAGEMENT</v>
      </c>
      <c r="P148" t="str">
        <f>INDEX(allsections[[S]:[Order]],MATCH(PIs[[#This Row],[SGUID]],allsections[SGUID],0),2)</f>
        <v>-</v>
      </c>
      <c r="Q148">
        <f>INDEX(allsections[[S]:[Order]],MATCH(PIs[[#This Row],[SGUID]],allsections[SGUID],0),3)</f>
        <v>21</v>
      </c>
      <c r="R148" t="s">
        <v>31</v>
      </c>
      <c r="S148" t="str">
        <f>INDEX(allsections[[S]:[Order]],MATCH(PIs[[#This Row],[SSGUID]],allsections[SGUID],0),1)</f>
        <v>-</v>
      </c>
      <c r="T148" t="str">
        <f>INDEX(allsections[[S]:[Order]],MATCH(PIs[[#This Row],[SSGUID]],allsections[SGUID],0),2)</f>
        <v>-</v>
      </c>
      <c r="U148" t="e">
        <f>INDEX(S2PQ_relational[],MATCH(PIs[[#This Row],[GUID]],S2PQ_relational[PIGUID],0),2)</f>
        <v>#N/A</v>
      </c>
      <c r="V148" t="b">
        <v>0</v>
      </c>
      <c r="W148" t="b">
        <v>1</v>
      </c>
    </row>
    <row r="149" spans="1:23" ht="409.5">
      <c r="A149" t="s">
        <v>691</v>
      </c>
      <c r="C149" t="s">
        <v>692</v>
      </c>
      <c r="D149" t="s">
        <v>693</v>
      </c>
      <c r="E149" t="s">
        <v>694</v>
      </c>
      <c r="F149" t="s">
        <v>695</v>
      </c>
      <c r="G149" s="25" t="s">
        <v>696</v>
      </c>
      <c r="H149" t="s">
        <v>29</v>
      </c>
      <c r="I149" t="str">
        <f>INDEX(Level[Level],MATCH(PIs[[#This Row],[L]],Level[GUID],0),1)</f>
        <v>Major Must</v>
      </c>
      <c r="N149" t="s">
        <v>697</v>
      </c>
      <c r="O149" t="str">
        <f>INDEX(allsections[[S]:[Order]],MATCH(PIs[[#This Row],[SGUID]],allsections[SGUID],0),1)</f>
        <v>FV 19 HYGIENE</v>
      </c>
      <c r="P149" t="str">
        <f>INDEX(allsections[[S]:[Order]],MATCH(PIs[[#This Row],[SGUID]],allsections[SGUID],0),2)</f>
        <v>-</v>
      </c>
      <c r="Q149">
        <f>INDEX(allsections[[S]:[Order]],MATCH(PIs[[#This Row],[SGUID]],allsections[SGUID],0),3)</f>
        <v>19</v>
      </c>
      <c r="R149" t="s">
        <v>31</v>
      </c>
      <c r="S149" t="str">
        <f>INDEX(allsections[[S]:[Order]],MATCH(PIs[[#This Row],[SSGUID]],allsections[SGUID],0),1)</f>
        <v>-</v>
      </c>
      <c r="T149" t="str">
        <f>INDEX(allsections[[S]:[Order]],MATCH(PIs[[#This Row],[SSGUID]],allsections[SGUID],0),2)</f>
        <v>-</v>
      </c>
      <c r="U149" t="e">
        <f>INDEX(S2PQ_relational[],MATCH(PIs[[#This Row],[GUID]],S2PQ_relational[PIGUID],0),2)</f>
        <v>#N/A</v>
      </c>
      <c r="V149" t="b">
        <v>0</v>
      </c>
      <c r="W149" t="b">
        <v>1</v>
      </c>
    </row>
    <row r="150" spans="1:23">
      <c r="A150" t="s">
        <v>698</v>
      </c>
      <c r="C150" t="s">
        <v>699</v>
      </c>
      <c r="D150" t="s">
        <v>700</v>
      </c>
      <c r="E150" t="s">
        <v>701</v>
      </c>
      <c r="F150" t="s">
        <v>702</v>
      </c>
      <c r="G150" t="s">
        <v>703</v>
      </c>
      <c r="H150" t="s">
        <v>29</v>
      </c>
      <c r="I150" t="str">
        <f>INDEX(Level[Level],MATCH(PIs[[#This Row],[L]],Level[GUID],0),1)</f>
        <v>Major Must</v>
      </c>
      <c r="N150" t="s">
        <v>697</v>
      </c>
      <c r="O150" t="str">
        <f>INDEX(allsections[[S]:[Order]],MATCH(PIs[[#This Row],[SGUID]],allsections[SGUID],0),1)</f>
        <v>FV 19 HYGIENE</v>
      </c>
      <c r="P150" t="str">
        <f>INDEX(allsections[[S]:[Order]],MATCH(PIs[[#This Row],[SGUID]],allsections[SGUID],0),2)</f>
        <v>-</v>
      </c>
      <c r="Q150">
        <f>INDEX(allsections[[S]:[Order]],MATCH(PIs[[#This Row],[SGUID]],allsections[SGUID],0),3)</f>
        <v>19</v>
      </c>
      <c r="R150" t="s">
        <v>31</v>
      </c>
      <c r="S150" t="str">
        <f>INDEX(allsections[[S]:[Order]],MATCH(PIs[[#This Row],[SSGUID]],allsections[SGUID],0),1)</f>
        <v>-</v>
      </c>
      <c r="T150" t="str">
        <f>INDEX(allsections[[S]:[Order]],MATCH(PIs[[#This Row],[SSGUID]],allsections[SGUID],0),2)</f>
        <v>-</v>
      </c>
      <c r="U150" t="e">
        <f>INDEX(S2PQ_relational[],MATCH(PIs[[#This Row],[GUID]],S2PQ_relational[PIGUID],0),2)</f>
        <v>#N/A</v>
      </c>
      <c r="V150" t="b">
        <v>0</v>
      </c>
      <c r="W150" t="b">
        <v>1</v>
      </c>
    </row>
    <row r="151" spans="1:23" ht="409.5">
      <c r="A151" t="s">
        <v>704</v>
      </c>
      <c r="C151" t="s">
        <v>705</v>
      </c>
      <c r="D151" t="s">
        <v>706</v>
      </c>
      <c r="E151" t="s">
        <v>707</v>
      </c>
      <c r="F151" t="s">
        <v>708</v>
      </c>
      <c r="G151" s="25" t="s">
        <v>709</v>
      </c>
      <c r="H151" t="s">
        <v>29</v>
      </c>
      <c r="I151" t="str">
        <f>INDEX(Level[Level],MATCH(PIs[[#This Row],[L]],Level[GUID],0),1)</f>
        <v>Major Must</v>
      </c>
      <c r="N151" t="s">
        <v>697</v>
      </c>
      <c r="O151" t="str">
        <f>INDEX(allsections[[S]:[Order]],MATCH(PIs[[#This Row],[SGUID]],allsections[SGUID],0),1)</f>
        <v>FV 19 HYGIENE</v>
      </c>
      <c r="P151" t="str">
        <f>INDEX(allsections[[S]:[Order]],MATCH(PIs[[#This Row],[SGUID]],allsections[SGUID],0),2)</f>
        <v>-</v>
      </c>
      <c r="Q151">
        <f>INDEX(allsections[[S]:[Order]],MATCH(PIs[[#This Row],[SGUID]],allsections[SGUID],0),3)</f>
        <v>19</v>
      </c>
      <c r="R151" t="s">
        <v>31</v>
      </c>
      <c r="S151" t="str">
        <f>INDEX(allsections[[S]:[Order]],MATCH(PIs[[#This Row],[SSGUID]],allsections[SGUID],0),1)</f>
        <v>-</v>
      </c>
      <c r="T151" t="str">
        <f>INDEX(allsections[[S]:[Order]],MATCH(PIs[[#This Row],[SSGUID]],allsections[SGUID],0),2)</f>
        <v>-</v>
      </c>
      <c r="U151" t="e">
        <f>INDEX(S2PQ_relational[],MATCH(PIs[[#This Row],[GUID]],S2PQ_relational[PIGUID],0),2)</f>
        <v>#N/A</v>
      </c>
      <c r="V151" t="b">
        <v>0</v>
      </c>
      <c r="W151" t="b">
        <v>1</v>
      </c>
    </row>
    <row r="152" spans="1:23" ht="409.5">
      <c r="A152" t="s">
        <v>710</v>
      </c>
      <c r="C152" t="s">
        <v>711</v>
      </c>
      <c r="D152" t="s">
        <v>712</v>
      </c>
      <c r="E152" t="s">
        <v>713</v>
      </c>
      <c r="F152" t="s">
        <v>714</v>
      </c>
      <c r="G152" s="25" t="s">
        <v>715</v>
      </c>
      <c r="H152" t="s">
        <v>29</v>
      </c>
      <c r="I152" t="str">
        <f>INDEX(Level[Level],MATCH(PIs[[#This Row],[L]],Level[GUID],0),1)</f>
        <v>Major Must</v>
      </c>
      <c r="N152" t="s">
        <v>697</v>
      </c>
      <c r="O152" t="str">
        <f>INDEX(allsections[[S]:[Order]],MATCH(PIs[[#This Row],[SGUID]],allsections[SGUID],0),1)</f>
        <v>FV 19 HYGIENE</v>
      </c>
      <c r="P152" t="str">
        <f>INDEX(allsections[[S]:[Order]],MATCH(PIs[[#This Row],[SGUID]],allsections[SGUID],0),2)</f>
        <v>-</v>
      </c>
      <c r="Q152">
        <f>INDEX(allsections[[S]:[Order]],MATCH(PIs[[#This Row],[SGUID]],allsections[SGUID],0),3)</f>
        <v>19</v>
      </c>
      <c r="R152" t="s">
        <v>31</v>
      </c>
      <c r="S152" t="str">
        <f>INDEX(allsections[[S]:[Order]],MATCH(PIs[[#This Row],[SSGUID]],allsections[SGUID],0),1)</f>
        <v>-</v>
      </c>
      <c r="T152" t="str">
        <f>INDEX(allsections[[S]:[Order]],MATCH(PIs[[#This Row],[SSGUID]],allsections[SGUID],0),2)</f>
        <v>-</v>
      </c>
      <c r="U152" t="e">
        <f>INDEX(S2PQ_relational[],MATCH(PIs[[#This Row],[GUID]],S2PQ_relational[PIGUID],0),2)</f>
        <v>#N/A</v>
      </c>
      <c r="V152" t="b">
        <v>0</v>
      </c>
      <c r="W152" t="b">
        <v>1</v>
      </c>
    </row>
    <row r="153" spans="1:23" ht="409.5">
      <c r="A153" t="s">
        <v>716</v>
      </c>
      <c r="C153" t="s">
        <v>717</v>
      </c>
      <c r="D153" t="s">
        <v>718</v>
      </c>
      <c r="E153" t="s">
        <v>719</v>
      </c>
      <c r="F153" t="s">
        <v>720</v>
      </c>
      <c r="G153" s="25" t="s">
        <v>721</v>
      </c>
      <c r="H153" t="s">
        <v>29</v>
      </c>
      <c r="I153" t="str">
        <f>INDEX(Level[Level],MATCH(PIs[[#This Row],[L]],Level[GUID],0),1)</f>
        <v>Major Must</v>
      </c>
      <c r="N153" t="s">
        <v>697</v>
      </c>
      <c r="O153" t="str">
        <f>INDEX(allsections[[S]:[Order]],MATCH(PIs[[#This Row],[SGUID]],allsections[SGUID],0),1)</f>
        <v>FV 19 HYGIENE</v>
      </c>
      <c r="P153" t="str">
        <f>INDEX(allsections[[S]:[Order]],MATCH(PIs[[#This Row],[SGUID]],allsections[SGUID],0),2)</f>
        <v>-</v>
      </c>
      <c r="Q153">
        <f>INDEX(allsections[[S]:[Order]],MATCH(PIs[[#This Row],[SGUID]],allsections[SGUID],0),3)</f>
        <v>19</v>
      </c>
      <c r="R153" t="s">
        <v>31</v>
      </c>
      <c r="S153" t="str">
        <f>INDEX(allsections[[S]:[Order]],MATCH(PIs[[#This Row],[SSGUID]],allsections[SGUID],0),1)</f>
        <v>-</v>
      </c>
      <c r="T153" t="str">
        <f>INDEX(allsections[[S]:[Order]],MATCH(PIs[[#This Row],[SSGUID]],allsections[SGUID],0),2)</f>
        <v>-</v>
      </c>
      <c r="U153" t="e">
        <f>INDEX(S2PQ_relational[],MATCH(PIs[[#This Row],[GUID]],S2PQ_relational[PIGUID],0),2)</f>
        <v>#N/A</v>
      </c>
      <c r="V153" t="b">
        <v>0</v>
      </c>
      <c r="W153" t="b">
        <v>1</v>
      </c>
    </row>
    <row r="154" spans="1:23" ht="409.5">
      <c r="A154" t="s">
        <v>722</v>
      </c>
      <c r="C154" t="s">
        <v>723</v>
      </c>
      <c r="D154" t="s">
        <v>724</v>
      </c>
      <c r="E154" t="s">
        <v>725</v>
      </c>
      <c r="F154" t="s">
        <v>726</v>
      </c>
      <c r="G154" s="25" t="s">
        <v>727</v>
      </c>
      <c r="H154" t="s">
        <v>29</v>
      </c>
      <c r="I154" t="str">
        <f>INDEX(Level[Level],MATCH(PIs[[#This Row],[L]],Level[GUID],0),1)</f>
        <v>Major Must</v>
      </c>
      <c r="N154" t="s">
        <v>697</v>
      </c>
      <c r="O154" t="str">
        <f>INDEX(allsections[[S]:[Order]],MATCH(PIs[[#This Row],[SGUID]],allsections[SGUID],0),1)</f>
        <v>FV 19 HYGIENE</v>
      </c>
      <c r="P154" t="str">
        <f>INDEX(allsections[[S]:[Order]],MATCH(PIs[[#This Row],[SGUID]],allsections[SGUID],0),2)</f>
        <v>-</v>
      </c>
      <c r="Q154">
        <f>INDEX(allsections[[S]:[Order]],MATCH(PIs[[#This Row],[SGUID]],allsections[SGUID],0),3)</f>
        <v>19</v>
      </c>
      <c r="R154" t="s">
        <v>31</v>
      </c>
      <c r="S154" t="str">
        <f>INDEX(allsections[[S]:[Order]],MATCH(PIs[[#This Row],[SSGUID]],allsections[SGUID],0),1)</f>
        <v>-</v>
      </c>
      <c r="T154" t="str">
        <f>INDEX(allsections[[S]:[Order]],MATCH(PIs[[#This Row],[SSGUID]],allsections[SGUID],0),2)</f>
        <v>-</v>
      </c>
      <c r="U154" t="e">
        <f>INDEX(S2PQ_relational[],MATCH(PIs[[#This Row],[GUID]],S2PQ_relational[PIGUID],0),2)</f>
        <v>#N/A</v>
      </c>
      <c r="V154" t="b">
        <v>0</v>
      </c>
      <c r="W154" t="b">
        <v>1</v>
      </c>
    </row>
    <row r="155" spans="1:23" ht="409.5">
      <c r="A155" t="s">
        <v>728</v>
      </c>
      <c r="C155" t="s">
        <v>729</v>
      </c>
      <c r="D155" t="s">
        <v>730</v>
      </c>
      <c r="E155" t="s">
        <v>731</v>
      </c>
      <c r="F155" t="s">
        <v>732</v>
      </c>
      <c r="G155" s="25" t="s">
        <v>733</v>
      </c>
      <c r="H155" t="s">
        <v>29</v>
      </c>
      <c r="I155" t="str">
        <f>INDEX(Level[Level],MATCH(PIs[[#This Row],[L]],Level[GUID],0),1)</f>
        <v>Major Must</v>
      </c>
      <c r="N155" t="s">
        <v>734</v>
      </c>
      <c r="O155" t="str">
        <f>INDEX(allsections[[S]:[Order]],MATCH(PIs[[#This Row],[SGUID]],allsections[SGUID],0),1)</f>
        <v>FV 30 WATER MANAGEMENT</v>
      </c>
      <c r="P155" t="str">
        <f>INDEX(allsections[[S]:[Order]],MATCH(PIs[[#This Row],[SGUID]],allsections[SGUID],0),2)</f>
        <v>-</v>
      </c>
      <c r="Q155">
        <f>INDEX(allsections[[S]:[Order]],MATCH(PIs[[#This Row],[SGUID]],allsections[SGUID],0),3)</f>
        <v>30</v>
      </c>
      <c r="R155" t="s">
        <v>735</v>
      </c>
      <c r="S155" t="str">
        <f>INDEX(allsections[[S]:[Order]],MATCH(PIs[[#This Row],[SSGUID]],allsections[SGUID],0),1)</f>
        <v>FV 30.01 Water use risk assessments and management plan</v>
      </c>
      <c r="T155" t="str">
        <f>INDEX(allsections[[S]:[Order]],MATCH(PIs[[#This Row],[SSGUID]],allsections[SGUID],0),2)</f>
        <v>-</v>
      </c>
      <c r="U155" t="e">
        <f>INDEX(S2PQ_relational[],MATCH(PIs[[#This Row],[GUID]],S2PQ_relational[PIGUID],0),2)</f>
        <v>#N/A</v>
      </c>
      <c r="V155" t="b">
        <v>0</v>
      </c>
      <c r="W155" t="b">
        <v>1</v>
      </c>
    </row>
    <row r="156" spans="1:23" ht="409.5">
      <c r="A156" t="s">
        <v>736</v>
      </c>
      <c r="C156" t="s">
        <v>737</v>
      </c>
      <c r="D156" t="s">
        <v>738</v>
      </c>
      <c r="E156" t="s">
        <v>739</v>
      </c>
      <c r="F156" t="s">
        <v>740</v>
      </c>
      <c r="G156" s="25" t="s">
        <v>741</v>
      </c>
      <c r="H156" t="s">
        <v>29</v>
      </c>
      <c r="I156" t="str">
        <f>INDEX(Level[Level],MATCH(PIs[[#This Row],[L]],Level[GUID],0),1)</f>
        <v>Major Must</v>
      </c>
      <c r="N156" t="s">
        <v>734</v>
      </c>
      <c r="O156" t="str">
        <f>INDEX(allsections[[S]:[Order]],MATCH(PIs[[#This Row],[SGUID]],allsections[SGUID],0),1)</f>
        <v>FV 30 WATER MANAGEMENT</v>
      </c>
      <c r="P156" t="str">
        <f>INDEX(allsections[[S]:[Order]],MATCH(PIs[[#This Row],[SGUID]],allsections[SGUID],0),2)</f>
        <v>-</v>
      </c>
      <c r="Q156">
        <f>INDEX(allsections[[S]:[Order]],MATCH(PIs[[#This Row],[SGUID]],allsections[SGUID],0),3)</f>
        <v>30</v>
      </c>
      <c r="R156" t="s">
        <v>742</v>
      </c>
      <c r="S156" t="str">
        <f>INDEX(allsections[[S]:[Order]],MATCH(PIs[[#This Row],[SSGUID]],allsections[SGUID],0),1)</f>
        <v>FV 30.05 Water quality</v>
      </c>
      <c r="T156" t="str">
        <f>INDEX(allsections[[S]:[Order]],MATCH(PIs[[#This Row],[SSGUID]],allsections[SGUID],0),2)</f>
        <v>One of the key features of sustainable farming is the continuous integration of site-specific knowledge and practical experience for future management planning and practices. 
This section is intended to ensure proper site management based on planning and monitoring own practices and products, including listening to external clients to enhance learning and improvement, ensuring that the land, buildings, and other facilities which constitute the fabric of the farm are properly managed for the safe production of flowers and ornamentals and the protection of the environment.</v>
      </c>
      <c r="U156" t="e">
        <f>INDEX(S2PQ_relational[],MATCH(PIs[[#This Row],[GUID]],S2PQ_relational[PIGUID],0),2)</f>
        <v>#N/A</v>
      </c>
      <c r="V156" t="b">
        <v>0</v>
      </c>
      <c r="W156" t="b">
        <v>1</v>
      </c>
    </row>
    <row r="157" spans="1:23" ht="409.5">
      <c r="A157" t="s">
        <v>743</v>
      </c>
      <c r="C157" t="s">
        <v>744</v>
      </c>
      <c r="D157" t="s">
        <v>745</v>
      </c>
      <c r="E157" t="s">
        <v>746</v>
      </c>
      <c r="F157" t="s">
        <v>747</v>
      </c>
      <c r="G157" s="25" t="s">
        <v>748</v>
      </c>
      <c r="H157" t="s">
        <v>29</v>
      </c>
      <c r="I157" t="str">
        <f>INDEX(Level[Level],MATCH(PIs[[#This Row],[L]],Level[GUID],0),1)</f>
        <v>Major Must</v>
      </c>
      <c r="N157" t="s">
        <v>734</v>
      </c>
      <c r="O157" t="str">
        <f>INDEX(allsections[[S]:[Order]],MATCH(PIs[[#This Row],[SGUID]],allsections[SGUID],0),1)</f>
        <v>FV 30 WATER MANAGEMENT</v>
      </c>
      <c r="P157" t="str">
        <f>INDEX(allsections[[S]:[Order]],MATCH(PIs[[#This Row],[SGUID]],allsections[SGUID],0),2)</f>
        <v>-</v>
      </c>
      <c r="Q157">
        <f>INDEX(allsections[[S]:[Order]],MATCH(PIs[[#This Row],[SGUID]],allsections[SGUID],0),3)</f>
        <v>30</v>
      </c>
      <c r="R157" t="s">
        <v>742</v>
      </c>
      <c r="S157" t="str">
        <f>INDEX(allsections[[S]:[Order]],MATCH(PIs[[#This Row],[SSGUID]],allsections[SGUID],0),1)</f>
        <v>FV 30.05 Water quality</v>
      </c>
      <c r="T157" t="str">
        <f>INDEX(allsections[[S]:[Order]],MATCH(PIs[[#This Row],[SSGUID]],allsections[SGUID],0),2)</f>
        <v>One of the key features of sustainable farming is the continuous integration of site-specific knowledge and practical experience for future management planning and practices. 
This section is intended to ensure proper site management based on planning and monitoring own practices and products, including listening to external clients to enhance learning and improvement, ensuring that the land, buildings, and other facilities which constitute the fabric of the farm are properly managed for the safe production of flowers and ornamentals and the protection of the environment.</v>
      </c>
      <c r="U157" t="e">
        <f>INDEX(S2PQ_relational[],MATCH(PIs[[#This Row],[GUID]],S2PQ_relational[PIGUID],0),2)</f>
        <v>#N/A</v>
      </c>
      <c r="V157" t="b">
        <v>0</v>
      </c>
      <c r="W157" t="b">
        <v>1</v>
      </c>
    </row>
    <row r="158" spans="1:23">
      <c r="A158" t="s">
        <v>749</v>
      </c>
      <c r="C158" t="s">
        <v>750</v>
      </c>
      <c r="D158" t="s">
        <v>751</v>
      </c>
      <c r="E158" t="s">
        <v>752</v>
      </c>
      <c r="F158" t="s">
        <v>753</v>
      </c>
      <c r="G158" t="s">
        <v>754</v>
      </c>
      <c r="H158" t="s">
        <v>29</v>
      </c>
      <c r="I158" t="str">
        <f>INDEX(Level[Level],MATCH(PIs[[#This Row],[L]],Level[GUID],0),1)</f>
        <v>Major Must</v>
      </c>
      <c r="N158" t="s">
        <v>734</v>
      </c>
      <c r="O158" t="str">
        <f>INDEX(allsections[[S]:[Order]],MATCH(PIs[[#This Row],[SGUID]],allsections[SGUID],0),1)</f>
        <v>FV 30 WATER MANAGEMENT</v>
      </c>
      <c r="P158" t="str">
        <f>INDEX(allsections[[S]:[Order]],MATCH(PIs[[#This Row],[SGUID]],allsections[SGUID],0),2)</f>
        <v>-</v>
      </c>
      <c r="Q158">
        <f>INDEX(allsections[[S]:[Order]],MATCH(PIs[[#This Row],[SGUID]],allsections[SGUID],0),3)</f>
        <v>30</v>
      </c>
      <c r="R158" t="s">
        <v>742</v>
      </c>
      <c r="S158" t="str">
        <f>INDEX(allsections[[S]:[Order]],MATCH(PIs[[#This Row],[SSGUID]],allsections[SGUID],0),1)</f>
        <v>FV 30.05 Water quality</v>
      </c>
      <c r="T158" t="str">
        <f>INDEX(allsections[[S]:[Order]],MATCH(PIs[[#This Row],[SSGUID]],allsections[SGUID],0),2)</f>
        <v>One of the key features of sustainable farming is the continuous integration of site-specific knowledge and practical experience for future management planning and practices. 
This section is intended to ensure proper site management based on planning and monitoring own practices and products, including listening to external clients to enhance learning and improvement, ensuring that the land, buildings, and other facilities which constitute the fabric of the farm are properly managed for the safe production of flowers and ornamentals and the protection of the environment.</v>
      </c>
      <c r="U158" t="e">
        <f>INDEX(S2PQ_relational[],MATCH(PIs[[#This Row],[GUID]],S2PQ_relational[PIGUID],0),2)</f>
        <v>#N/A</v>
      </c>
      <c r="V158" t="b">
        <v>0</v>
      </c>
      <c r="W158" t="b">
        <v>1</v>
      </c>
    </row>
    <row r="159" spans="1:23" ht="409.5">
      <c r="A159" t="s">
        <v>755</v>
      </c>
      <c r="C159" t="s">
        <v>756</v>
      </c>
      <c r="D159" t="s">
        <v>757</v>
      </c>
      <c r="E159" t="s">
        <v>758</v>
      </c>
      <c r="F159" t="s">
        <v>759</v>
      </c>
      <c r="G159" s="25" t="s">
        <v>760</v>
      </c>
      <c r="H159" t="s">
        <v>29</v>
      </c>
      <c r="I159" t="str">
        <f>INDEX(Level[Level],MATCH(PIs[[#This Row],[L]],Level[GUID],0),1)</f>
        <v>Major Must</v>
      </c>
      <c r="N159" t="s">
        <v>734</v>
      </c>
      <c r="O159" t="str">
        <f>INDEX(allsections[[S]:[Order]],MATCH(PIs[[#This Row],[SGUID]],allsections[SGUID],0),1)</f>
        <v>FV 30 WATER MANAGEMENT</v>
      </c>
      <c r="P159" t="str">
        <f>INDEX(allsections[[S]:[Order]],MATCH(PIs[[#This Row],[SGUID]],allsections[SGUID],0),2)</f>
        <v>-</v>
      </c>
      <c r="Q159">
        <f>INDEX(allsections[[S]:[Order]],MATCH(PIs[[#This Row],[SGUID]],allsections[SGUID],0),3)</f>
        <v>30</v>
      </c>
      <c r="R159" t="s">
        <v>742</v>
      </c>
      <c r="S159" t="str">
        <f>INDEX(allsections[[S]:[Order]],MATCH(PIs[[#This Row],[SSGUID]],allsections[SGUID],0),1)</f>
        <v>FV 30.05 Water quality</v>
      </c>
      <c r="T159" t="str">
        <f>INDEX(allsections[[S]:[Order]],MATCH(PIs[[#This Row],[SSGUID]],allsections[SGUID],0),2)</f>
        <v>One of the key features of sustainable farming is the continuous integration of site-specific knowledge and practical experience for future management planning and practices. 
This section is intended to ensure proper site management based on planning and monitoring own practices and products, including listening to external clients to enhance learning and improvement, ensuring that the land, buildings, and other facilities which constitute the fabric of the farm are properly managed for the safe production of flowers and ornamentals and the protection of the environment.</v>
      </c>
      <c r="U159" t="e">
        <f>INDEX(S2PQ_relational[],MATCH(PIs[[#This Row],[GUID]],S2PQ_relational[PIGUID],0),2)</f>
        <v>#N/A</v>
      </c>
      <c r="V159" t="b">
        <v>0</v>
      </c>
      <c r="W159" t="b">
        <v>1</v>
      </c>
    </row>
    <row r="160" spans="1:23" ht="409.5">
      <c r="A160" t="s">
        <v>761</v>
      </c>
      <c r="C160" t="s">
        <v>762</v>
      </c>
      <c r="D160" t="s">
        <v>763</v>
      </c>
      <c r="E160" t="s">
        <v>764</v>
      </c>
      <c r="F160" t="s">
        <v>765</v>
      </c>
      <c r="G160" s="25" t="s">
        <v>766</v>
      </c>
      <c r="H160" t="s">
        <v>619</v>
      </c>
      <c r="I160" t="str">
        <f>INDEX(Level[Level],MATCH(PIs[[#This Row],[L]],Level[GUID],0),1)</f>
        <v>Minor Must</v>
      </c>
      <c r="N160" t="s">
        <v>767</v>
      </c>
      <c r="O160" t="str">
        <f>INDEX(allsections[[S]:[Order]],MATCH(PIs[[#This Row],[SGUID]],allsections[SGUID],0),1)</f>
        <v>FV 33 POSTHARVEST HANDLING</v>
      </c>
      <c r="P160" t="str">
        <f>INDEX(allsections[[S]:[Order]],MATCH(PIs[[#This Row],[SGUID]],allsections[SGUID],0),2)</f>
        <v>-</v>
      </c>
      <c r="Q160">
        <f>INDEX(allsections[[S]:[Order]],MATCH(PIs[[#This Row],[SGUID]],allsections[SGUID],0),3)</f>
        <v>33</v>
      </c>
      <c r="R160" t="s">
        <v>768</v>
      </c>
      <c r="S160" t="str">
        <f>INDEX(allsections[[S]:[Order]],MATCH(PIs[[#This Row],[SSGUID]],allsections[SGUID],0),1)</f>
        <v>FV 33.06 Environmental monitoring program</v>
      </c>
      <c r="T160" t="str">
        <f>INDEX(allsections[[S]:[Order]],MATCH(PIs[[#This Row],[SSGUID]],allsections[SGUID],0),2)</f>
        <v>-</v>
      </c>
      <c r="U160" t="e">
        <f>INDEX(S2PQ_relational[],MATCH(PIs[[#This Row],[GUID]],S2PQ_relational[PIGUID],0),2)</f>
        <v>#N/A</v>
      </c>
      <c r="V160" t="b">
        <v>0</v>
      </c>
      <c r="W160" t="b">
        <v>1</v>
      </c>
    </row>
    <row r="161" spans="1:23" ht="409.5">
      <c r="A161" t="s">
        <v>769</v>
      </c>
      <c r="C161" t="s">
        <v>770</v>
      </c>
      <c r="D161" t="s">
        <v>771</v>
      </c>
      <c r="E161" t="s">
        <v>772</v>
      </c>
      <c r="F161" t="s">
        <v>773</v>
      </c>
      <c r="G161" s="25" t="s">
        <v>774</v>
      </c>
      <c r="H161" t="s">
        <v>29</v>
      </c>
      <c r="I161" t="str">
        <f>INDEX(Level[Level],MATCH(PIs[[#This Row],[L]],Level[GUID],0),1)</f>
        <v>Major Must</v>
      </c>
      <c r="N161" t="s">
        <v>767</v>
      </c>
      <c r="O161" t="str">
        <f>INDEX(allsections[[S]:[Order]],MATCH(PIs[[#This Row],[SGUID]],allsections[SGUID],0),1)</f>
        <v>FV 33 POSTHARVEST HANDLING</v>
      </c>
      <c r="P161" t="str">
        <f>INDEX(allsections[[S]:[Order]],MATCH(PIs[[#This Row],[SGUID]],allsections[SGUID],0),2)</f>
        <v>-</v>
      </c>
      <c r="Q161">
        <f>INDEX(allsections[[S]:[Order]],MATCH(PIs[[#This Row],[SGUID]],allsections[SGUID],0),3)</f>
        <v>33</v>
      </c>
      <c r="R161" t="s">
        <v>775</v>
      </c>
      <c r="S161" t="str">
        <f>INDEX(allsections[[S]:[Order]],MATCH(PIs[[#This Row],[SSGUID]],allsections[SGUID],0),1)</f>
        <v>FV 33.04 Pest control</v>
      </c>
      <c r="T161" t="str">
        <f>INDEX(allsections[[S]:[Order]],MATCH(PIs[[#This Row],[SSGUID]],allsections[SGUID],0),2)</f>
        <v>-</v>
      </c>
      <c r="U161" t="e">
        <f>INDEX(S2PQ_relational[],MATCH(PIs[[#This Row],[GUID]],S2PQ_relational[PIGUID],0),2)</f>
        <v>#N/A</v>
      </c>
      <c r="V161" t="b">
        <v>0</v>
      </c>
      <c r="W161" t="b">
        <v>1</v>
      </c>
    </row>
    <row r="162" spans="1:23" ht="409.5">
      <c r="A162" t="s">
        <v>776</v>
      </c>
      <c r="C162" t="s">
        <v>777</v>
      </c>
      <c r="D162" t="s">
        <v>778</v>
      </c>
      <c r="E162" t="s">
        <v>779</v>
      </c>
      <c r="F162" t="s">
        <v>780</v>
      </c>
      <c r="G162" s="25" t="s">
        <v>781</v>
      </c>
      <c r="H162" t="s">
        <v>619</v>
      </c>
      <c r="I162" t="str">
        <f>INDEX(Level[Level],MATCH(PIs[[#This Row],[L]],Level[GUID],0),1)</f>
        <v>Minor Must</v>
      </c>
      <c r="N162" t="s">
        <v>767</v>
      </c>
      <c r="O162" t="str">
        <f>INDEX(allsections[[S]:[Order]],MATCH(PIs[[#This Row],[SGUID]],allsections[SGUID],0),1)</f>
        <v>FV 33 POSTHARVEST HANDLING</v>
      </c>
      <c r="P162" t="str">
        <f>INDEX(allsections[[S]:[Order]],MATCH(PIs[[#This Row],[SGUID]],allsections[SGUID],0),2)</f>
        <v>-</v>
      </c>
      <c r="Q162">
        <f>INDEX(allsections[[S]:[Order]],MATCH(PIs[[#This Row],[SGUID]],allsections[SGUID],0),3)</f>
        <v>33</v>
      </c>
      <c r="R162" t="s">
        <v>782</v>
      </c>
      <c r="S162" t="str">
        <f>INDEX(allsections[[S]:[Order]],MATCH(PIs[[#This Row],[SSGUID]],allsections[SGUID],0),1)</f>
        <v>FV 33.05 Product labeling</v>
      </c>
      <c r="T162" t="str">
        <f>INDEX(allsections[[S]:[Order]],MATCH(PIs[[#This Row],[SSGUID]],allsections[SGUID],0),2)</f>
        <v>-</v>
      </c>
      <c r="U162" t="e">
        <f>INDEX(S2PQ_relational[],MATCH(PIs[[#This Row],[GUID]],S2PQ_relational[PIGUID],0),2)</f>
        <v>#N/A</v>
      </c>
      <c r="V162" t="b">
        <v>0</v>
      </c>
      <c r="W162" t="b">
        <v>1</v>
      </c>
    </row>
    <row r="163" spans="1:23">
      <c r="A163" t="s">
        <v>783</v>
      </c>
      <c r="C163" t="s">
        <v>784</v>
      </c>
      <c r="D163" t="s">
        <v>785</v>
      </c>
      <c r="E163" t="s">
        <v>786</v>
      </c>
      <c r="F163" t="s">
        <v>787</v>
      </c>
      <c r="G163" t="s">
        <v>788</v>
      </c>
      <c r="H163" t="s">
        <v>619</v>
      </c>
      <c r="I163" t="str">
        <f>INDEX(Level[Level],MATCH(PIs[[#This Row],[L]],Level[GUID],0),1)</f>
        <v>Minor Must</v>
      </c>
      <c r="N163" t="s">
        <v>767</v>
      </c>
      <c r="O163" t="str">
        <f>INDEX(allsections[[S]:[Order]],MATCH(PIs[[#This Row],[SGUID]],allsections[SGUID],0),1)</f>
        <v>FV 33 POSTHARVEST HANDLING</v>
      </c>
      <c r="P163" t="str">
        <f>INDEX(allsections[[S]:[Order]],MATCH(PIs[[#This Row],[SGUID]],allsections[SGUID],0),2)</f>
        <v>-</v>
      </c>
      <c r="Q163">
        <f>INDEX(allsections[[S]:[Order]],MATCH(PIs[[#This Row],[SGUID]],allsections[SGUID],0),3)</f>
        <v>33</v>
      </c>
      <c r="R163" t="s">
        <v>789</v>
      </c>
      <c r="S163" t="str">
        <f>INDEX(allsections[[S]:[Order]],MATCH(PIs[[#This Row],[SSGUID]],allsections[SGUID],0),1)</f>
        <v>FV 33.03 Temperature and humidity control</v>
      </c>
      <c r="T163" t="str">
        <f>INDEX(allsections[[S]:[Order]],MATCH(PIs[[#This Row],[SSGUID]],allsections[SGUID],0),2)</f>
        <v>-</v>
      </c>
      <c r="U163" t="e">
        <f>INDEX(S2PQ_relational[],MATCH(PIs[[#This Row],[GUID]],S2PQ_relational[PIGUID],0),2)</f>
        <v>#N/A</v>
      </c>
      <c r="V163" t="b">
        <v>0</v>
      </c>
      <c r="W163" t="b">
        <v>1</v>
      </c>
    </row>
    <row r="164" spans="1:23">
      <c r="A164" t="s">
        <v>790</v>
      </c>
      <c r="C164" t="s">
        <v>791</v>
      </c>
      <c r="D164" t="s">
        <v>792</v>
      </c>
      <c r="E164" t="s">
        <v>793</v>
      </c>
      <c r="F164" t="s">
        <v>794</v>
      </c>
      <c r="G164" t="s">
        <v>795</v>
      </c>
      <c r="H164" t="s">
        <v>29</v>
      </c>
      <c r="I164" t="str">
        <f>INDEX(Level[Level],MATCH(PIs[[#This Row],[L]],Level[GUID],0),1)</f>
        <v>Major Must</v>
      </c>
      <c r="N164" t="s">
        <v>767</v>
      </c>
      <c r="O164" t="str">
        <f>INDEX(allsections[[S]:[Order]],MATCH(PIs[[#This Row],[SGUID]],allsections[SGUID],0),1)</f>
        <v>FV 33 POSTHARVEST HANDLING</v>
      </c>
      <c r="P164" t="str">
        <f>INDEX(allsections[[S]:[Order]],MATCH(PIs[[#This Row],[SGUID]],allsections[SGUID],0),2)</f>
        <v>-</v>
      </c>
      <c r="Q164">
        <f>INDEX(allsections[[S]:[Order]],MATCH(PIs[[#This Row],[SGUID]],allsections[SGUID],0),3)</f>
        <v>33</v>
      </c>
      <c r="R164" t="s">
        <v>796</v>
      </c>
      <c r="S164" t="str">
        <f>INDEX(allsections[[S]:[Order]],MATCH(PIs[[#This Row],[SSGUID]],allsections[SGUID],0),1)</f>
        <v>FV 33.02 Foreign bodies</v>
      </c>
      <c r="T164" t="str">
        <f>INDEX(allsections[[S]:[Order]],MATCH(PIs[[#This Row],[SSGUID]],allsections[SGUID],0),2)</f>
        <v>-</v>
      </c>
      <c r="U164" t="e">
        <f>INDEX(S2PQ_relational[],MATCH(PIs[[#This Row],[GUID]],S2PQ_relational[PIGUID],0),2)</f>
        <v>#N/A</v>
      </c>
      <c r="V164" t="b">
        <v>0</v>
      </c>
      <c r="W164" t="b">
        <v>1</v>
      </c>
    </row>
    <row r="165" spans="1:23" ht="409.5">
      <c r="A165" t="s">
        <v>797</v>
      </c>
      <c r="C165" t="s">
        <v>798</v>
      </c>
      <c r="D165" t="s">
        <v>799</v>
      </c>
      <c r="E165" t="s">
        <v>800</v>
      </c>
      <c r="F165" t="s">
        <v>801</v>
      </c>
      <c r="G165" s="25" t="s">
        <v>802</v>
      </c>
      <c r="H165" t="s">
        <v>29</v>
      </c>
      <c r="I165" t="str">
        <f>INDEX(Level[Level],MATCH(PIs[[#This Row],[L]],Level[GUID],0),1)</f>
        <v>Major Must</v>
      </c>
      <c r="N165" t="s">
        <v>767</v>
      </c>
      <c r="O165" t="str">
        <f>INDEX(allsections[[S]:[Order]],MATCH(PIs[[#This Row],[SGUID]],allsections[SGUID],0),1)</f>
        <v>FV 33 POSTHARVEST HANDLING</v>
      </c>
      <c r="P165" t="str">
        <f>INDEX(allsections[[S]:[Order]],MATCH(PIs[[#This Row],[SGUID]],allsections[SGUID],0),2)</f>
        <v>-</v>
      </c>
      <c r="Q165">
        <f>INDEX(allsections[[S]:[Order]],MATCH(PIs[[#This Row],[SGUID]],allsections[SGUID],0),3)</f>
        <v>33</v>
      </c>
      <c r="R165" t="s">
        <v>796</v>
      </c>
      <c r="S165" t="str">
        <f>INDEX(allsections[[S]:[Order]],MATCH(PIs[[#This Row],[SSGUID]],allsections[SGUID],0),1)</f>
        <v>FV 33.02 Foreign bodies</v>
      </c>
      <c r="T165" t="str">
        <f>INDEX(allsections[[S]:[Order]],MATCH(PIs[[#This Row],[SSGUID]],allsections[SGUID],0),2)</f>
        <v>-</v>
      </c>
      <c r="U165" t="e">
        <f>INDEX(S2PQ_relational[],MATCH(PIs[[#This Row],[GUID]],S2PQ_relational[PIGUID],0),2)</f>
        <v>#N/A</v>
      </c>
      <c r="V165" t="b">
        <v>0</v>
      </c>
      <c r="W165" t="b">
        <v>1</v>
      </c>
    </row>
    <row r="166" spans="1:23" ht="409.5">
      <c r="A166" t="s">
        <v>803</v>
      </c>
      <c r="C166" t="s">
        <v>804</v>
      </c>
      <c r="D166" t="s">
        <v>805</v>
      </c>
      <c r="E166" t="s">
        <v>806</v>
      </c>
      <c r="F166" t="s">
        <v>807</v>
      </c>
      <c r="G166" s="25" t="s">
        <v>808</v>
      </c>
      <c r="H166" t="s">
        <v>29</v>
      </c>
      <c r="I166" t="str">
        <f>INDEX(Level[Level],MATCH(PIs[[#This Row],[L]],Level[GUID],0),1)</f>
        <v>Major Must</v>
      </c>
      <c r="N166" t="s">
        <v>767</v>
      </c>
      <c r="O166" t="str">
        <f>INDEX(allsections[[S]:[Order]],MATCH(PIs[[#This Row],[SGUID]],allsections[SGUID],0),1)</f>
        <v>FV 33 POSTHARVEST HANDLING</v>
      </c>
      <c r="P166" t="str">
        <f>INDEX(allsections[[S]:[Order]],MATCH(PIs[[#This Row],[SGUID]],allsections[SGUID],0),2)</f>
        <v>-</v>
      </c>
      <c r="Q166">
        <f>INDEX(allsections[[S]:[Order]],MATCH(PIs[[#This Row],[SGUID]],allsections[SGUID],0),3)</f>
        <v>33</v>
      </c>
      <c r="R166" t="s">
        <v>809</v>
      </c>
      <c r="S166" t="str">
        <f>INDEX(allsections[[S]:[Order]],MATCH(PIs[[#This Row],[SSGUID]],allsections[SGUID],0),1)</f>
        <v>FV 33.01 Packing (in-field or facility) and storage areas</v>
      </c>
      <c r="T166" t="str">
        <f>INDEX(allsections[[S]:[Order]],MATCH(PIs[[#This Row],[SSGUID]],allsections[SGUID],0),2)</f>
        <v>-</v>
      </c>
      <c r="U166" t="e">
        <f>INDEX(S2PQ_relational[],MATCH(PIs[[#This Row],[GUID]],S2PQ_relational[PIGUID],0),2)</f>
        <v>#N/A</v>
      </c>
      <c r="V166" t="b">
        <v>0</v>
      </c>
      <c r="W166" t="b">
        <v>1</v>
      </c>
    </row>
    <row r="167" spans="1:23">
      <c r="A167" t="s">
        <v>810</v>
      </c>
      <c r="C167" t="s">
        <v>811</v>
      </c>
      <c r="D167" t="s">
        <v>812</v>
      </c>
      <c r="E167" t="s">
        <v>813</v>
      </c>
      <c r="F167" t="s">
        <v>814</v>
      </c>
      <c r="G167" t="s">
        <v>815</v>
      </c>
      <c r="H167" t="s">
        <v>619</v>
      </c>
      <c r="I167" t="str">
        <f>INDEX(Level[Level],MATCH(PIs[[#This Row],[L]],Level[GUID],0),1)</f>
        <v>Minor Must</v>
      </c>
      <c r="N167" t="s">
        <v>767</v>
      </c>
      <c r="O167" t="str">
        <f>INDEX(allsections[[S]:[Order]],MATCH(PIs[[#This Row],[SGUID]],allsections[SGUID],0),1)</f>
        <v>FV 33 POSTHARVEST HANDLING</v>
      </c>
      <c r="P167" t="str">
        <f>INDEX(allsections[[S]:[Order]],MATCH(PIs[[#This Row],[SGUID]],allsections[SGUID],0),2)</f>
        <v>-</v>
      </c>
      <c r="Q167">
        <f>INDEX(allsections[[S]:[Order]],MATCH(PIs[[#This Row],[SGUID]],allsections[SGUID],0),3)</f>
        <v>33</v>
      </c>
      <c r="R167" t="s">
        <v>809</v>
      </c>
      <c r="S167" t="str">
        <f>INDEX(allsections[[S]:[Order]],MATCH(PIs[[#This Row],[SSGUID]],allsections[SGUID],0),1)</f>
        <v>FV 33.01 Packing (in-field or facility) and storage areas</v>
      </c>
      <c r="T167" t="str">
        <f>INDEX(allsections[[S]:[Order]],MATCH(PIs[[#This Row],[SSGUID]],allsections[SGUID],0),2)</f>
        <v>-</v>
      </c>
      <c r="U167" t="e">
        <f>INDEX(S2PQ_relational[],MATCH(PIs[[#This Row],[GUID]],S2PQ_relational[PIGUID],0),2)</f>
        <v>#N/A</v>
      </c>
      <c r="V167" t="b">
        <v>0</v>
      </c>
      <c r="W167" t="b">
        <v>1</v>
      </c>
    </row>
    <row r="168" spans="1:23" ht="409.5">
      <c r="A168" t="s">
        <v>816</v>
      </c>
      <c r="C168" t="s">
        <v>817</v>
      </c>
      <c r="D168" t="s">
        <v>818</v>
      </c>
      <c r="E168" t="s">
        <v>819</v>
      </c>
      <c r="F168" t="s">
        <v>820</v>
      </c>
      <c r="G168" s="25" t="s">
        <v>821</v>
      </c>
      <c r="H168" t="s">
        <v>29</v>
      </c>
      <c r="I168" t="str">
        <f>INDEX(Level[Level],MATCH(PIs[[#This Row],[L]],Level[GUID],0),1)</f>
        <v>Major Must</v>
      </c>
      <c r="N168" t="s">
        <v>822</v>
      </c>
      <c r="O168" t="str">
        <f>INDEX(allsections[[S]:[Order]],MATCH(PIs[[#This Row],[SGUID]],allsections[SGUID],0),1)</f>
        <v>FV 13 EQUIPMENT AND DEVICES</v>
      </c>
      <c r="P168" t="str">
        <f>INDEX(allsections[[S]:[Order]],MATCH(PIs[[#This Row],[SGUID]],allsections[SGUID],0),2)</f>
        <v>-</v>
      </c>
      <c r="Q168">
        <f>INDEX(allsections[[S]:[Order]],MATCH(PIs[[#This Row],[SGUID]],allsections[SGUID],0),3)</f>
        <v>13</v>
      </c>
      <c r="R168" t="s">
        <v>31</v>
      </c>
      <c r="S168" t="str">
        <f>INDEX(allsections[[S]:[Order]],MATCH(PIs[[#This Row],[SSGUID]],allsections[SGUID],0),1)</f>
        <v>-</v>
      </c>
      <c r="T168" t="str">
        <f>INDEX(allsections[[S]:[Order]],MATCH(PIs[[#This Row],[SSGUID]],allsections[SGUID],0),2)</f>
        <v>-</v>
      </c>
      <c r="U168" t="e">
        <f>INDEX(S2PQ_relational[],MATCH(PIs[[#This Row],[GUID]],S2PQ_relational[PIGUID],0),2)</f>
        <v>#N/A</v>
      </c>
      <c r="V168" t="b">
        <v>0</v>
      </c>
      <c r="W168" t="b">
        <v>1</v>
      </c>
    </row>
    <row r="169" spans="1:23" ht="409.5">
      <c r="A169" t="s">
        <v>823</v>
      </c>
      <c r="C169" t="s">
        <v>824</v>
      </c>
      <c r="D169" t="s">
        <v>825</v>
      </c>
      <c r="E169" t="s">
        <v>826</v>
      </c>
      <c r="F169" t="s">
        <v>827</v>
      </c>
      <c r="G169" s="25" t="s">
        <v>828</v>
      </c>
      <c r="H169" t="s">
        <v>29</v>
      </c>
      <c r="I169" t="str">
        <f>INDEX(Level[Level],MATCH(PIs[[#This Row],[L]],Level[GUID],0),1)</f>
        <v>Major Must</v>
      </c>
      <c r="N169" t="s">
        <v>697</v>
      </c>
      <c r="O169" t="str">
        <f>INDEX(allsections[[S]:[Order]],MATCH(PIs[[#This Row],[SGUID]],allsections[SGUID],0),1)</f>
        <v>FV 19 HYGIENE</v>
      </c>
      <c r="P169" t="str">
        <f>INDEX(allsections[[S]:[Order]],MATCH(PIs[[#This Row],[SGUID]],allsections[SGUID],0),2)</f>
        <v>-</v>
      </c>
      <c r="Q169">
        <f>INDEX(allsections[[S]:[Order]],MATCH(PIs[[#This Row],[SGUID]],allsections[SGUID],0),3)</f>
        <v>19</v>
      </c>
      <c r="R169" t="s">
        <v>31</v>
      </c>
      <c r="S169" t="str">
        <f>INDEX(allsections[[S]:[Order]],MATCH(PIs[[#This Row],[SSGUID]],allsections[SGUID],0),1)</f>
        <v>-</v>
      </c>
      <c r="T169" t="str">
        <f>INDEX(allsections[[S]:[Order]],MATCH(PIs[[#This Row],[SSGUID]],allsections[SGUID],0),2)</f>
        <v>-</v>
      </c>
      <c r="U169" t="e">
        <f>INDEX(S2PQ_relational[],MATCH(PIs[[#This Row],[GUID]],S2PQ_relational[PIGUID],0),2)</f>
        <v>#N/A</v>
      </c>
      <c r="V169" t="b">
        <v>0</v>
      </c>
      <c r="W169" t="b">
        <v>1</v>
      </c>
    </row>
    <row r="170" spans="1:23">
      <c r="A170" t="s">
        <v>829</v>
      </c>
      <c r="C170" t="s">
        <v>830</v>
      </c>
      <c r="D170" t="s">
        <v>831</v>
      </c>
      <c r="E170" t="s">
        <v>832</v>
      </c>
      <c r="F170" t="s">
        <v>833</v>
      </c>
      <c r="G170" t="s">
        <v>834</v>
      </c>
      <c r="H170" t="s">
        <v>29</v>
      </c>
      <c r="I170" t="str">
        <f>INDEX(Level[Level],MATCH(PIs[[#This Row],[L]],Level[GUID],0),1)</f>
        <v>Major Must</v>
      </c>
      <c r="N170" t="s">
        <v>767</v>
      </c>
      <c r="O170" t="str">
        <f>INDEX(allsections[[S]:[Order]],MATCH(PIs[[#This Row],[SGUID]],allsections[SGUID],0),1)</f>
        <v>FV 33 POSTHARVEST HANDLING</v>
      </c>
      <c r="P170" t="str">
        <f>INDEX(allsections[[S]:[Order]],MATCH(PIs[[#This Row],[SGUID]],allsections[SGUID],0),2)</f>
        <v>-</v>
      </c>
      <c r="Q170">
        <f>INDEX(allsections[[S]:[Order]],MATCH(PIs[[#This Row],[SGUID]],allsections[SGUID],0),3)</f>
        <v>33</v>
      </c>
      <c r="R170" t="s">
        <v>809</v>
      </c>
      <c r="S170" t="str">
        <f>INDEX(allsections[[S]:[Order]],MATCH(PIs[[#This Row],[SSGUID]],allsections[SGUID],0),1)</f>
        <v>FV 33.01 Packing (in-field or facility) and storage areas</v>
      </c>
      <c r="T170" t="str">
        <f>INDEX(allsections[[S]:[Order]],MATCH(PIs[[#This Row],[SSGUID]],allsections[SGUID],0),2)</f>
        <v>-</v>
      </c>
      <c r="U170" t="e">
        <f>INDEX(S2PQ_relational[],MATCH(PIs[[#This Row],[GUID]],S2PQ_relational[PIGUID],0),2)</f>
        <v>#N/A</v>
      </c>
      <c r="V170" t="b">
        <v>0</v>
      </c>
      <c r="W170" t="b">
        <v>1</v>
      </c>
    </row>
    <row r="171" spans="1:23">
      <c r="A171" t="s">
        <v>835</v>
      </c>
      <c r="C171" t="s">
        <v>836</v>
      </c>
      <c r="D171" t="s">
        <v>837</v>
      </c>
      <c r="E171" t="s">
        <v>838</v>
      </c>
      <c r="F171" t="s">
        <v>839</v>
      </c>
      <c r="G171" t="s">
        <v>840</v>
      </c>
      <c r="H171" t="s">
        <v>29</v>
      </c>
      <c r="I171" t="str">
        <f>INDEX(Level[Level],MATCH(PIs[[#This Row],[L]],Level[GUID],0),1)</f>
        <v>Major Must</v>
      </c>
      <c r="N171" t="s">
        <v>767</v>
      </c>
      <c r="O171" t="str">
        <f>INDEX(allsections[[S]:[Order]],MATCH(PIs[[#This Row],[SGUID]],allsections[SGUID],0),1)</f>
        <v>FV 33 POSTHARVEST HANDLING</v>
      </c>
      <c r="P171" t="str">
        <f>INDEX(allsections[[S]:[Order]],MATCH(PIs[[#This Row],[SGUID]],allsections[SGUID],0),2)</f>
        <v>-</v>
      </c>
      <c r="Q171">
        <f>INDEX(allsections[[S]:[Order]],MATCH(PIs[[#This Row],[SGUID]],allsections[SGUID],0),3)</f>
        <v>33</v>
      </c>
      <c r="R171" t="s">
        <v>809</v>
      </c>
      <c r="S171" t="str">
        <f>INDEX(allsections[[S]:[Order]],MATCH(PIs[[#This Row],[SSGUID]],allsections[SGUID],0),1)</f>
        <v>FV 33.01 Packing (in-field or facility) and storage areas</v>
      </c>
      <c r="T171" t="str">
        <f>INDEX(allsections[[S]:[Order]],MATCH(PIs[[#This Row],[SSGUID]],allsections[SGUID],0),2)</f>
        <v>-</v>
      </c>
      <c r="U171" t="e">
        <f>INDEX(S2PQ_relational[],MATCH(PIs[[#This Row],[GUID]],S2PQ_relational[PIGUID],0),2)</f>
        <v>#N/A</v>
      </c>
      <c r="V171" t="b">
        <v>0</v>
      </c>
      <c r="W171" t="b">
        <v>1</v>
      </c>
    </row>
  </sheetData>
  <phoneticPr fontId="1" type="noConversion"/>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824CE-2F67-4A30-BFC9-3E105204E63A}">
  <dimension ref="A1:U163"/>
  <sheetViews>
    <sheetView view="pageLayout" topLeftCell="J1" zoomScaleNormal="100" workbookViewId="0">
      <selection activeCell="L16" sqref="L16"/>
    </sheetView>
  </sheetViews>
  <sheetFormatPr defaultColWidth="0" defaultRowHeight="11.25"/>
  <cols>
    <col min="1" max="1" width="8.7109375" style="10" hidden="1" customWidth="1"/>
    <col min="2" max="2" width="11.7109375" style="10" hidden="1" customWidth="1"/>
    <col min="3" max="4" width="9.140625" style="10" hidden="1" customWidth="1"/>
    <col min="5" max="9" width="9.28515625" style="10" hidden="1" customWidth="1"/>
    <col min="10" max="10" width="11.85546875" style="10" customWidth="1"/>
    <col min="11" max="11" width="38.85546875" style="10" customWidth="1"/>
    <col min="12" max="12" width="40.28515625" style="10" customWidth="1"/>
    <col min="13" max="13" width="6.140625" style="10" customWidth="1"/>
    <col min="14" max="14" width="3.85546875" style="40" customWidth="1"/>
    <col min="15" max="15" width="3.28515625" style="40" customWidth="1"/>
    <col min="16" max="16" width="6" style="40" bestFit="1" customWidth="1"/>
    <col min="17" max="17" width="27.85546875" style="40" customWidth="1"/>
    <col min="18" max="21" width="0.85546875" style="10" hidden="1" customWidth="1"/>
    <col min="22" max="16384" width="9.28515625" style="10" hidden="1"/>
  </cols>
  <sheetData>
    <row r="1" spans="1:17" s="58" customFormat="1" ht="33.75" customHeight="1">
      <c r="A1" s="58" t="s">
        <v>2129</v>
      </c>
      <c r="B1" s="58" t="s">
        <v>13</v>
      </c>
      <c r="C1" s="58" t="s">
        <v>17</v>
      </c>
      <c r="D1" s="58" t="s">
        <v>20</v>
      </c>
      <c r="E1" s="58" t="s">
        <v>2078</v>
      </c>
      <c r="F1" s="58" t="s">
        <v>2130</v>
      </c>
      <c r="G1" s="58" t="s">
        <v>2131</v>
      </c>
      <c r="H1" s="58" t="s">
        <v>2132</v>
      </c>
      <c r="I1" s="58" t="s">
        <v>21</v>
      </c>
      <c r="J1" s="22" t="s">
        <v>2133</v>
      </c>
      <c r="K1" s="22" t="s">
        <v>2303</v>
      </c>
      <c r="L1" s="22" t="s">
        <v>2304</v>
      </c>
      <c r="M1" s="22" t="s">
        <v>2082</v>
      </c>
      <c r="N1" s="22" t="s">
        <v>2112</v>
      </c>
      <c r="O1" s="22" t="s">
        <v>2113</v>
      </c>
      <c r="P1" s="22" t="s">
        <v>2135</v>
      </c>
      <c r="Q1" s="22" t="s">
        <v>2137</v>
      </c>
    </row>
    <row r="2" spans="1:17" s="19" customFormat="1" ht="45">
      <c r="B2" s="21" t="s">
        <v>2026</v>
      </c>
      <c r="C2" s="21"/>
      <c r="D2" s="19">
        <v>1</v>
      </c>
      <c r="E2" s="21"/>
      <c r="F2" s="21" t="s">
        <v>2138</v>
      </c>
      <c r="G2" s="21" t="s">
        <v>2138</v>
      </c>
      <c r="H2" s="21" t="s">
        <v>2139</v>
      </c>
      <c r="I2" s="21" t="s">
        <v>2138</v>
      </c>
      <c r="J2" s="21" t="s">
        <v>2027</v>
      </c>
      <c r="K2" s="21" t="s">
        <v>28</v>
      </c>
      <c r="L2" s="21" t="s">
        <v>2138</v>
      </c>
      <c r="M2" s="21" t="s">
        <v>2138</v>
      </c>
      <c r="N2" s="39"/>
      <c r="O2" s="39"/>
      <c r="P2" s="39" t="s">
        <v>2138</v>
      </c>
      <c r="Q2" s="39"/>
    </row>
    <row r="3" spans="1:17" s="19" customFormat="1" ht="141.75" customHeight="1">
      <c r="B3" s="21"/>
      <c r="C3" s="21"/>
      <c r="D3" s="19">
        <v>0</v>
      </c>
      <c r="E3" s="21" t="s">
        <v>2305</v>
      </c>
      <c r="F3" s="21" t="s">
        <v>2140</v>
      </c>
      <c r="G3" s="21" t="e">
        <v>#N/A</v>
      </c>
      <c r="H3" s="21" t="s">
        <v>2306</v>
      </c>
      <c r="I3" s="21" t="b">
        <v>0</v>
      </c>
      <c r="J3" s="21" t="s">
        <v>2307</v>
      </c>
      <c r="K3" s="21" t="s">
        <v>2308</v>
      </c>
      <c r="L3" s="21" t="s">
        <v>2309</v>
      </c>
      <c r="M3" s="21" t="s">
        <v>2084</v>
      </c>
      <c r="N3" s="39"/>
      <c r="O3" s="39"/>
      <c r="P3" s="39"/>
      <c r="Q3" s="39"/>
    </row>
    <row r="4" spans="1:17" s="19" customFormat="1" ht="162.75" customHeight="1">
      <c r="B4" s="21"/>
      <c r="C4" s="21"/>
      <c r="D4" s="19">
        <v>0</v>
      </c>
      <c r="E4" s="21" t="s">
        <v>2310</v>
      </c>
      <c r="F4" s="21" t="s">
        <v>2140</v>
      </c>
      <c r="G4" s="21" t="e">
        <v>#N/A</v>
      </c>
      <c r="H4" s="21" t="s">
        <v>2311</v>
      </c>
      <c r="I4" s="21" t="b">
        <v>0</v>
      </c>
      <c r="J4" s="21" t="s">
        <v>2312</v>
      </c>
      <c r="K4" s="21" t="s">
        <v>2313</v>
      </c>
      <c r="L4" s="21" t="s">
        <v>2314</v>
      </c>
      <c r="M4" s="21" t="s">
        <v>2084</v>
      </c>
      <c r="N4" s="39"/>
      <c r="O4" s="39"/>
      <c r="P4" s="39"/>
      <c r="Q4" s="39"/>
    </row>
    <row r="5" spans="1:17" s="19" customFormat="1" ht="56.25">
      <c r="B5" s="21" t="s">
        <v>648</v>
      </c>
      <c r="C5" s="21"/>
      <c r="D5" s="19">
        <v>1</v>
      </c>
      <c r="E5" s="21"/>
      <c r="F5" s="21" t="s">
        <v>2138</v>
      </c>
      <c r="G5" s="21" t="s">
        <v>2138</v>
      </c>
      <c r="H5" s="21" t="s">
        <v>2139</v>
      </c>
      <c r="I5" s="21" t="s">
        <v>2138</v>
      </c>
      <c r="J5" s="21" t="s">
        <v>2069</v>
      </c>
      <c r="K5" s="21" t="s">
        <v>28</v>
      </c>
      <c r="L5" s="21" t="s">
        <v>2138</v>
      </c>
      <c r="M5" s="21" t="s">
        <v>2138</v>
      </c>
      <c r="N5" s="39"/>
      <c r="O5" s="39"/>
      <c r="P5" s="39" t="s">
        <v>2138</v>
      </c>
      <c r="Q5" s="39"/>
    </row>
    <row r="6" spans="1:17" s="19" customFormat="1" ht="117.75" customHeight="1">
      <c r="B6" s="21"/>
      <c r="C6" s="21"/>
      <c r="D6" s="19">
        <v>0</v>
      </c>
      <c r="E6" s="21" t="s">
        <v>2315</v>
      </c>
      <c r="F6" s="21" t="s">
        <v>2140</v>
      </c>
      <c r="G6" s="21" t="e">
        <v>#N/A</v>
      </c>
      <c r="H6" s="21" t="s">
        <v>2316</v>
      </c>
      <c r="I6" s="21" t="b">
        <v>0</v>
      </c>
      <c r="J6" s="21" t="s">
        <v>2317</v>
      </c>
      <c r="K6" s="21" t="s">
        <v>2318</v>
      </c>
      <c r="L6" s="21" t="s">
        <v>2319</v>
      </c>
      <c r="M6" s="21" t="s">
        <v>2084</v>
      </c>
      <c r="N6" s="39"/>
      <c r="O6" s="39"/>
      <c r="P6" s="39" t="s">
        <v>2138</v>
      </c>
      <c r="Q6" s="39"/>
    </row>
    <row r="7" spans="1:17" s="19" customFormat="1" ht="188.25" customHeight="1">
      <c r="B7" s="21"/>
      <c r="C7" s="21"/>
      <c r="D7" s="19">
        <v>0</v>
      </c>
      <c r="E7" s="21" t="s">
        <v>2320</v>
      </c>
      <c r="F7" s="21" t="s">
        <v>2140</v>
      </c>
      <c r="G7" s="21" t="e">
        <v>#N/A</v>
      </c>
      <c r="H7" s="21" t="s">
        <v>2321</v>
      </c>
      <c r="I7" s="21" t="b">
        <v>0</v>
      </c>
      <c r="J7" s="21" t="s">
        <v>2322</v>
      </c>
      <c r="K7" s="21" t="s">
        <v>2323</v>
      </c>
      <c r="L7" s="21" t="s">
        <v>2324</v>
      </c>
      <c r="M7" s="21" t="s">
        <v>2084</v>
      </c>
      <c r="N7" s="39"/>
      <c r="O7" s="39"/>
      <c r="P7" s="39" t="s">
        <v>2138</v>
      </c>
      <c r="Q7" s="39"/>
    </row>
    <row r="8" spans="1:17" s="19" customFormat="1" ht="173.25" customHeight="1">
      <c r="B8" s="21"/>
      <c r="C8" s="21"/>
      <c r="D8" s="19">
        <v>0</v>
      </c>
      <c r="E8" s="21" t="s">
        <v>2325</v>
      </c>
      <c r="F8" s="21" t="s">
        <v>2140</v>
      </c>
      <c r="G8" s="21" t="e">
        <v>#N/A</v>
      </c>
      <c r="H8" s="21" t="s">
        <v>2326</v>
      </c>
      <c r="I8" s="21" t="b">
        <v>0</v>
      </c>
      <c r="J8" s="21" t="s">
        <v>2327</v>
      </c>
      <c r="K8" s="21" t="s">
        <v>2328</v>
      </c>
      <c r="L8" s="21" t="s">
        <v>2329</v>
      </c>
      <c r="M8" s="21" t="s">
        <v>2084</v>
      </c>
      <c r="N8" s="39"/>
      <c r="O8" s="39"/>
      <c r="P8" s="39" t="s">
        <v>2138</v>
      </c>
      <c r="Q8" s="39"/>
    </row>
    <row r="9" spans="1:17" s="19" customFormat="1" ht="96.75" customHeight="1">
      <c r="B9" s="21"/>
      <c r="C9" s="21"/>
      <c r="D9" s="19">
        <v>0</v>
      </c>
      <c r="E9" s="21" t="s">
        <v>2330</v>
      </c>
      <c r="F9" s="21" t="s">
        <v>2140</v>
      </c>
      <c r="G9" s="21" t="e">
        <v>#N/A</v>
      </c>
      <c r="H9" s="21" t="s">
        <v>2331</v>
      </c>
      <c r="I9" s="21" t="b">
        <v>0</v>
      </c>
      <c r="J9" s="21" t="s">
        <v>2332</v>
      </c>
      <c r="K9" s="21" t="s">
        <v>2333</v>
      </c>
      <c r="L9" s="21" t="s">
        <v>2334</v>
      </c>
      <c r="M9" s="21" t="s">
        <v>2084</v>
      </c>
      <c r="N9" s="39"/>
      <c r="O9" s="39"/>
      <c r="P9" s="39" t="s">
        <v>2138</v>
      </c>
      <c r="Q9" s="39"/>
    </row>
    <row r="10" spans="1:17" s="19" customFormat="1" ht="78.75">
      <c r="B10" s="21" t="s">
        <v>670</v>
      </c>
      <c r="C10" s="21"/>
      <c r="D10" s="19">
        <v>1</v>
      </c>
      <c r="E10" s="21"/>
      <c r="F10" s="21" t="s">
        <v>2138</v>
      </c>
      <c r="G10" s="21" t="s">
        <v>2138</v>
      </c>
      <c r="H10" s="21" t="s">
        <v>2139</v>
      </c>
      <c r="I10" s="21" t="s">
        <v>2138</v>
      </c>
      <c r="J10" s="21" t="s">
        <v>2019</v>
      </c>
      <c r="K10" s="21" t="s">
        <v>28</v>
      </c>
      <c r="L10" s="21" t="s">
        <v>2138</v>
      </c>
      <c r="M10" s="21" t="s">
        <v>2138</v>
      </c>
      <c r="N10" s="39"/>
      <c r="O10" s="39"/>
      <c r="P10" s="39" t="s">
        <v>2138</v>
      </c>
      <c r="Q10" s="39"/>
    </row>
    <row r="11" spans="1:17" s="19" customFormat="1" ht="315">
      <c r="B11" s="21"/>
      <c r="C11" s="21"/>
      <c r="D11" s="19">
        <v>0</v>
      </c>
      <c r="E11" s="21" t="s">
        <v>2335</v>
      </c>
      <c r="F11" s="21" t="s">
        <v>2140</v>
      </c>
      <c r="G11" s="21" t="e">
        <v>#N/A</v>
      </c>
      <c r="H11" s="21" t="s">
        <v>2336</v>
      </c>
      <c r="I11" s="21" t="b">
        <v>0</v>
      </c>
      <c r="J11" s="21" t="s">
        <v>2337</v>
      </c>
      <c r="K11" s="21" t="s">
        <v>2338</v>
      </c>
      <c r="L11" s="21" t="s">
        <v>2339</v>
      </c>
      <c r="M11" s="21" t="s">
        <v>2084</v>
      </c>
      <c r="N11" s="39"/>
      <c r="O11" s="39"/>
      <c r="P11" s="39" t="s">
        <v>2138</v>
      </c>
      <c r="Q11" s="39"/>
    </row>
    <row r="12" spans="1:17" s="19" customFormat="1" ht="191.25">
      <c r="B12" s="21"/>
      <c r="C12" s="21"/>
      <c r="D12" s="19">
        <v>0</v>
      </c>
      <c r="E12" s="21" t="s">
        <v>2340</v>
      </c>
      <c r="F12" s="21" t="s">
        <v>2140</v>
      </c>
      <c r="G12" s="21" t="e">
        <v>#N/A</v>
      </c>
      <c r="H12" s="21" t="s">
        <v>2341</v>
      </c>
      <c r="I12" s="21" t="b">
        <v>0</v>
      </c>
      <c r="J12" s="21" t="s">
        <v>2342</v>
      </c>
      <c r="K12" s="21" t="s">
        <v>667</v>
      </c>
      <c r="L12" s="21" t="s">
        <v>2343</v>
      </c>
      <c r="M12" s="21" t="s">
        <v>2084</v>
      </c>
      <c r="N12" s="39"/>
      <c r="O12" s="39"/>
      <c r="P12" s="39" t="s">
        <v>2138</v>
      </c>
      <c r="Q12" s="39"/>
    </row>
    <row r="13" spans="1:17" s="19" customFormat="1" ht="22.5">
      <c r="B13" s="21" t="s">
        <v>2035</v>
      </c>
      <c r="C13" s="21"/>
      <c r="D13" s="19">
        <v>1</v>
      </c>
      <c r="E13" s="21"/>
      <c r="F13" s="21" t="s">
        <v>2138</v>
      </c>
      <c r="G13" s="21" t="s">
        <v>2138</v>
      </c>
      <c r="H13" s="21" t="s">
        <v>2139</v>
      </c>
      <c r="I13" s="21" t="s">
        <v>2138</v>
      </c>
      <c r="J13" s="21" t="s">
        <v>2036</v>
      </c>
      <c r="K13" s="21" t="s">
        <v>28</v>
      </c>
      <c r="L13" s="21" t="s">
        <v>2138</v>
      </c>
      <c r="M13" s="21" t="s">
        <v>2138</v>
      </c>
      <c r="N13" s="39"/>
      <c r="O13" s="39"/>
      <c r="P13" s="39" t="s">
        <v>2138</v>
      </c>
      <c r="Q13" s="39"/>
    </row>
    <row r="14" spans="1:17" s="19" customFormat="1" ht="191.25">
      <c r="B14" s="21"/>
      <c r="C14" s="21"/>
      <c r="D14" s="19">
        <v>0</v>
      </c>
      <c r="E14" s="21" t="s">
        <v>2344</v>
      </c>
      <c r="F14" s="21" t="s">
        <v>2140</v>
      </c>
      <c r="G14" s="21" t="e">
        <v>#N/A</v>
      </c>
      <c r="H14" s="21" t="s">
        <v>2345</v>
      </c>
      <c r="I14" s="21" t="b">
        <v>0</v>
      </c>
      <c r="J14" s="21" t="s">
        <v>2346</v>
      </c>
      <c r="K14" s="21" t="s">
        <v>2347</v>
      </c>
      <c r="L14" s="21" t="s">
        <v>2348</v>
      </c>
      <c r="M14" s="21" t="s">
        <v>2084</v>
      </c>
      <c r="N14" s="39"/>
      <c r="O14" s="39"/>
      <c r="P14" s="39" t="s">
        <v>2138</v>
      </c>
      <c r="Q14" s="39"/>
    </row>
    <row r="15" spans="1:17" s="19" customFormat="1" ht="33.75">
      <c r="B15" s="21" t="s">
        <v>663</v>
      </c>
      <c r="C15" s="21"/>
      <c r="D15" s="19">
        <v>1</v>
      </c>
      <c r="E15" s="21"/>
      <c r="F15" s="21" t="s">
        <v>2138</v>
      </c>
      <c r="G15" s="21" t="s">
        <v>2138</v>
      </c>
      <c r="H15" s="21" t="s">
        <v>2139</v>
      </c>
      <c r="I15" s="21" t="s">
        <v>2138</v>
      </c>
      <c r="J15" s="21" t="s">
        <v>2032</v>
      </c>
      <c r="K15" s="21" t="s">
        <v>28</v>
      </c>
      <c r="L15" s="21" t="s">
        <v>2138</v>
      </c>
      <c r="M15" s="21" t="s">
        <v>2138</v>
      </c>
      <c r="N15" s="39"/>
      <c r="O15" s="39"/>
      <c r="P15" s="39" t="s">
        <v>2138</v>
      </c>
      <c r="Q15" s="39"/>
    </row>
    <row r="16" spans="1:17" s="19" customFormat="1" ht="303.75" customHeight="1">
      <c r="B16" s="21"/>
      <c r="C16" s="21"/>
      <c r="D16" s="19">
        <v>0</v>
      </c>
      <c r="E16" s="21" t="s">
        <v>2349</v>
      </c>
      <c r="F16" s="21" t="s">
        <v>2140</v>
      </c>
      <c r="G16" s="21" t="e">
        <v>#N/A</v>
      </c>
      <c r="H16" s="21" t="s">
        <v>2350</v>
      </c>
      <c r="I16" s="21" t="b">
        <v>0</v>
      </c>
      <c r="J16" s="21" t="s">
        <v>2351</v>
      </c>
      <c r="K16" s="21" t="s">
        <v>660</v>
      </c>
      <c r="L16" s="21" t="s">
        <v>2352</v>
      </c>
      <c r="M16" s="21" t="s">
        <v>2084</v>
      </c>
      <c r="N16" s="39"/>
      <c r="O16" s="39"/>
      <c r="P16" s="39" t="s">
        <v>2138</v>
      </c>
      <c r="Q16" s="39"/>
    </row>
    <row r="17" spans="2:17" s="19" customFormat="1" ht="33.75">
      <c r="B17" s="21" t="s">
        <v>683</v>
      </c>
      <c r="C17" s="21"/>
      <c r="D17" s="19">
        <v>1</v>
      </c>
      <c r="E17" s="21"/>
      <c r="F17" s="21" t="s">
        <v>2138</v>
      </c>
      <c r="G17" s="21" t="s">
        <v>2138</v>
      </c>
      <c r="H17" s="21" t="s">
        <v>2139</v>
      </c>
      <c r="I17" s="21" t="s">
        <v>2138</v>
      </c>
      <c r="J17" s="21" t="s">
        <v>2025</v>
      </c>
      <c r="K17" s="21" t="s">
        <v>28</v>
      </c>
      <c r="L17" s="21" t="s">
        <v>2138</v>
      </c>
      <c r="M17" s="21" t="s">
        <v>2138</v>
      </c>
      <c r="N17" s="39"/>
      <c r="O17" s="39"/>
      <c r="P17" s="39" t="s">
        <v>2138</v>
      </c>
      <c r="Q17" s="39"/>
    </row>
    <row r="18" spans="2:17" s="19" customFormat="1" ht="143.25" customHeight="1">
      <c r="B18" s="21"/>
      <c r="C18" s="21"/>
      <c r="D18" s="19">
        <v>0</v>
      </c>
      <c r="E18" s="21" t="s">
        <v>2353</v>
      </c>
      <c r="F18" s="21" t="s">
        <v>2140</v>
      </c>
      <c r="G18" s="21" t="e">
        <v>#N/A</v>
      </c>
      <c r="H18" s="21" t="s">
        <v>2354</v>
      </c>
      <c r="I18" s="21" t="b">
        <v>0</v>
      </c>
      <c r="J18" s="21" t="s">
        <v>2355</v>
      </c>
      <c r="K18" s="21" t="s">
        <v>2356</v>
      </c>
      <c r="L18" s="21" t="s">
        <v>2357</v>
      </c>
      <c r="M18" s="21" t="s">
        <v>2084</v>
      </c>
      <c r="N18" s="39"/>
      <c r="O18" s="39"/>
      <c r="P18" s="39" t="s">
        <v>2138</v>
      </c>
      <c r="Q18" s="39"/>
    </row>
    <row r="19" spans="2:17" s="19" customFormat="1" ht="33.75">
      <c r="B19" s="21" t="s">
        <v>822</v>
      </c>
      <c r="C19" s="21"/>
      <c r="D19" s="19">
        <v>1</v>
      </c>
      <c r="E19" s="21"/>
      <c r="F19" s="21" t="s">
        <v>2138</v>
      </c>
      <c r="G19" s="21" t="s">
        <v>2138</v>
      </c>
      <c r="H19" s="21" t="s">
        <v>2139</v>
      </c>
      <c r="I19" s="21" t="s">
        <v>2138</v>
      </c>
      <c r="J19" s="21" t="s">
        <v>1976</v>
      </c>
      <c r="K19" s="21" t="s">
        <v>28</v>
      </c>
      <c r="L19" s="21" t="s">
        <v>2138</v>
      </c>
      <c r="M19" s="21" t="s">
        <v>2138</v>
      </c>
      <c r="N19" s="39"/>
      <c r="O19" s="39"/>
      <c r="P19" s="39" t="s">
        <v>2138</v>
      </c>
      <c r="Q19" s="39"/>
    </row>
    <row r="20" spans="2:17" s="19" customFormat="1" ht="337.5">
      <c r="B20" s="21"/>
      <c r="C20" s="21"/>
      <c r="D20" s="19">
        <v>0</v>
      </c>
      <c r="E20" s="21" t="s">
        <v>2358</v>
      </c>
      <c r="F20" s="21" t="s">
        <v>2140</v>
      </c>
      <c r="G20" s="21" t="e">
        <v>#N/A</v>
      </c>
      <c r="H20" s="21" t="s">
        <v>2359</v>
      </c>
      <c r="I20" s="21" t="b">
        <v>0</v>
      </c>
      <c r="J20" s="21" t="s">
        <v>2360</v>
      </c>
      <c r="K20" s="21" t="s">
        <v>2361</v>
      </c>
      <c r="L20" s="21" t="s">
        <v>2362</v>
      </c>
      <c r="M20" s="21" t="s">
        <v>2084</v>
      </c>
      <c r="N20" s="39"/>
      <c r="O20" s="39"/>
      <c r="P20" s="39" t="s">
        <v>2138</v>
      </c>
      <c r="Q20" s="39"/>
    </row>
    <row r="21" spans="2:17" s="19" customFormat="1" ht="79.5" customHeight="1">
      <c r="B21" s="21"/>
      <c r="C21" s="21"/>
      <c r="D21" s="19">
        <v>0</v>
      </c>
      <c r="E21" s="21" t="s">
        <v>2363</v>
      </c>
      <c r="F21" s="21" t="s">
        <v>2140</v>
      </c>
      <c r="G21" s="21" t="e">
        <v>#N/A</v>
      </c>
      <c r="H21" s="21" t="s">
        <v>2364</v>
      </c>
      <c r="I21" s="21" t="b">
        <v>0</v>
      </c>
      <c r="J21" s="21" t="s">
        <v>2365</v>
      </c>
      <c r="K21" s="21" t="s">
        <v>2366</v>
      </c>
      <c r="L21" s="21" t="s">
        <v>2367</v>
      </c>
      <c r="M21" s="21" t="s">
        <v>2084</v>
      </c>
      <c r="N21" s="39"/>
      <c r="O21" s="39"/>
      <c r="P21" s="39" t="s">
        <v>2138</v>
      </c>
      <c r="Q21" s="39"/>
    </row>
    <row r="22" spans="2:17" s="19" customFormat="1" ht="78.75">
      <c r="B22" s="21"/>
      <c r="C22" s="21"/>
      <c r="D22" s="19">
        <v>0</v>
      </c>
      <c r="E22" s="21" t="s">
        <v>2368</v>
      </c>
      <c r="F22" s="21" t="s">
        <v>2140</v>
      </c>
      <c r="G22" s="21" t="e">
        <v>#N/A</v>
      </c>
      <c r="H22" s="21" t="s">
        <v>2369</v>
      </c>
      <c r="I22" s="21" t="b">
        <v>0</v>
      </c>
      <c r="J22" s="21" t="s">
        <v>2370</v>
      </c>
      <c r="K22" s="21" t="s">
        <v>819</v>
      </c>
      <c r="L22" s="21" t="s">
        <v>2371</v>
      </c>
      <c r="M22" s="21" t="s">
        <v>2084</v>
      </c>
      <c r="N22" s="39"/>
      <c r="O22" s="39"/>
      <c r="P22" s="39" t="s">
        <v>2138</v>
      </c>
      <c r="Q22" s="39"/>
    </row>
    <row r="23" spans="2:17" s="19" customFormat="1" ht="45">
      <c r="B23" s="21" t="s">
        <v>2020</v>
      </c>
      <c r="C23" s="21"/>
      <c r="D23" s="19">
        <v>1</v>
      </c>
      <c r="E23" s="21"/>
      <c r="F23" s="21" t="s">
        <v>2138</v>
      </c>
      <c r="G23" s="21" t="s">
        <v>2138</v>
      </c>
      <c r="H23" s="21" t="s">
        <v>2139</v>
      </c>
      <c r="I23" s="21" t="s">
        <v>2138</v>
      </c>
      <c r="J23" s="21" t="s">
        <v>2021</v>
      </c>
      <c r="K23" s="21" t="s">
        <v>28</v>
      </c>
      <c r="L23" s="21" t="s">
        <v>2138</v>
      </c>
      <c r="M23" s="21" t="s">
        <v>2138</v>
      </c>
      <c r="N23" s="39"/>
      <c r="O23" s="39"/>
      <c r="P23" s="39" t="s">
        <v>2138</v>
      </c>
      <c r="Q23" s="39"/>
    </row>
    <row r="24" spans="2:17" s="19" customFormat="1" ht="244.5" customHeight="1">
      <c r="B24" s="21"/>
      <c r="C24" s="21"/>
      <c r="D24" s="19">
        <v>0</v>
      </c>
      <c r="E24" s="21" t="s">
        <v>2372</v>
      </c>
      <c r="F24" s="21" t="s">
        <v>2140</v>
      </c>
      <c r="G24" s="21" t="e">
        <v>#N/A</v>
      </c>
      <c r="H24" s="21" t="s">
        <v>2373</v>
      </c>
      <c r="I24" s="21" t="b">
        <v>0</v>
      </c>
      <c r="J24" s="21" t="s">
        <v>2374</v>
      </c>
      <c r="K24" s="21" t="s">
        <v>2375</v>
      </c>
      <c r="L24" s="21" t="s">
        <v>2376</v>
      </c>
      <c r="M24" s="21" t="s">
        <v>2084</v>
      </c>
      <c r="N24" s="39"/>
      <c r="O24" s="39"/>
      <c r="P24" s="39" t="s">
        <v>2138</v>
      </c>
      <c r="Q24" s="39"/>
    </row>
    <row r="25" spans="2:17" s="19" customFormat="1" ht="22.5">
      <c r="B25" s="21" t="s">
        <v>2014</v>
      </c>
      <c r="C25" s="21"/>
      <c r="D25" s="19">
        <v>1</v>
      </c>
      <c r="E25" s="21"/>
      <c r="F25" s="21" t="s">
        <v>2138</v>
      </c>
      <c r="G25" s="21" t="s">
        <v>2138</v>
      </c>
      <c r="H25" s="21" t="s">
        <v>2139</v>
      </c>
      <c r="I25" s="21" t="s">
        <v>2138</v>
      </c>
      <c r="J25" s="21" t="s">
        <v>2015</v>
      </c>
      <c r="K25" s="21" t="s">
        <v>28</v>
      </c>
      <c r="L25" s="21" t="s">
        <v>2138</v>
      </c>
      <c r="M25" s="21" t="s">
        <v>2138</v>
      </c>
      <c r="N25" s="39"/>
      <c r="O25" s="39"/>
      <c r="P25" s="39" t="s">
        <v>2138</v>
      </c>
      <c r="Q25" s="39"/>
    </row>
    <row r="26" spans="2:17" s="19" customFormat="1" ht="180">
      <c r="B26" s="21"/>
      <c r="C26" s="21"/>
      <c r="D26" s="19">
        <v>0</v>
      </c>
      <c r="E26" s="21" t="s">
        <v>2377</v>
      </c>
      <c r="F26" s="21" t="s">
        <v>2140</v>
      </c>
      <c r="G26" s="21" t="e">
        <v>#N/A</v>
      </c>
      <c r="H26" s="21" t="s">
        <v>2378</v>
      </c>
      <c r="I26" s="21" t="b">
        <v>0</v>
      </c>
      <c r="J26" s="21" t="s">
        <v>2379</v>
      </c>
      <c r="K26" s="21" t="s">
        <v>2380</v>
      </c>
      <c r="L26" s="21" t="s">
        <v>2381</v>
      </c>
      <c r="M26" s="21" t="s">
        <v>2084</v>
      </c>
      <c r="N26" s="39"/>
      <c r="O26" s="39"/>
      <c r="P26" s="39" t="s">
        <v>2138</v>
      </c>
      <c r="Q26" s="39"/>
    </row>
    <row r="27" spans="2:17" s="19" customFormat="1" ht="22.5">
      <c r="B27" s="21" t="s">
        <v>2009</v>
      </c>
      <c r="C27" s="21"/>
      <c r="D27" s="19">
        <v>1</v>
      </c>
      <c r="E27" s="21"/>
      <c r="F27" s="21" t="s">
        <v>2138</v>
      </c>
      <c r="G27" s="21" t="s">
        <v>2138</v>
      </c>
      <c r="H27" s="21" t="s">
        <v>2139</v>
      </c>
      <c r="I27" s="21" t="s">
        <v>2138</v>
      </c>
      <c r="J27" s="21" t="s">
        <v>2010</v>
      </c>
      <c r="K27" s="21" t="s">
        <v>28</v>
      </c>
      <c r="L27" s="21" t="s">
        <v>2138</v>
      </c>
      <c r="M27" s="21" t="s">
        <v>2138</v>
      </c>
      <c r="N27" s="39"/>
      <c r="O27" s="39"/>
      <c r="P27" s="39" t="s">
        <v>2138</v>
      </c>
      <c r="Q27" s="39"/>
    </row>
    <row r="28" spans="2:17" s="19" customFormat="1" ht="157.5">
      <c r="B28" s="21"/>
      <c r="C28" s="21"/>
      <c r="D28" s="19">
        <v>0</v>
      </c>
      <c r="E28" s="21" t="s">
        <v>2382</v>
      </c>
      <c r="F28" s="21" t="s">
        <v>2140</v>
      </c>
      <c r="G28" s="21" t="e">
        <v>#N/A</v>
      </c>
      <c r="H28" s="21" t="s">
        <v>2383</v>
      </c>
      <c r="I28" s="21" t="b">
        <v>0</v>
      </c>
      <c r="J28" s="21" t="s">
        <v>2384</v>
      </c>
      <c r="K28" s="21" t="s">
        <v>2385</v>
      </c>
      <c r="L28" s="21" t="s">
        <v>2386</v>
      </c>
      <c r="M28" s="21" t="s">
        <v>2084</v>
      </c>
      <c r="N28" s="39"/>
      <c r="O28" s="39"/>
      <c r="P28" s="39" t="s">
        <v>2138</v>
      </c>
      <c r="Q28" s="39"/>
    </row>
    <row r="29" spans="2:17" s="19" customFormat="1" ht="22.5">
      <c r="B29" s="21" t="s">
        <v>697</v>
      </c>
      <c r="C29" s="21"/>
      <c r="D29" s="19">
        <v>1</v>
      </c>
      <c r="E29" s="21"/>
      <c r="F29" s="21" t="s">
        <v>2138</v>
      </c>
      <c r="G29" s="21" t="s">
        <v>2138</v>
      </c>
      <c r="H29" s="21" t="s">
        <v>2139</v>
      </c>
      <c r="I29" s="21" t="s">
        <v>2138</v>
      </c>
      <c r="J29" s="21" t="s">
        <v>2004</v>
      </c>
      <c r="K29" s="21" t="s">
        <v>28</v>
      </c>
      <c r="L29" s="21" t="s">
        <v>2138</v>
      </c>
      <c r="M29" s="21" t="s">
        <v>2138</v>
      </c>
      <c r="N29" s="39"/>
      <c r="O29" s="39"/>
      <c r="P29" s="39" t="s">
        <v>2138</v>
      </c>
      <c r="Q29" s="39"/>
    </row>
    <row r="30" spans="2:17" s="19" customFormat="1" ht="173.25" customHeight="1">
      <c r="B30" s="21"/>
      <c r="C30" s="21"/>
      <c r="D30" s="19">
        <v>0</v>
      </c>
      <c r="E30" s="21" t="s">
        <v>2387</v>
      </c>
      <c r="F30" s="21" t="s">
        <v>2140</v>
      </c>
      <c r="G30" s="21" t="e">
        <v>#N/A</v>
      </c>
      <c r="H30" s="21" t="s">
        <v>2388</v>
      </c>
      <c r="I30" s="21" t="b">
        <v>0</v>
      </c>
      <c r="J30" s="21" t="s">
        <v>2389</v>
      </c>
      <c r="K30" s="21" t="s">
        <v>694</v>
      </c>
      <c r="L30" s="21" t="s">
        <v>2390</v>
      </c>
      <c r="M30" s="21" t="s">
        <v>2084</v>
      </c>
      <c r="N30" s="39"/>
      <c r="O30" s="39"/>
      <c r="P30" s="39" t="s">
        <v>2138</v>
      </c>
      <c r="Q30" s="39"/>
    </row>
    <row r="31" spans="2:17" s="19" customFormat="1" ht="256.5" customHeight="1">
      <c r="B31" s="21"/>
      <c r="C31" s="21"/>
      <c r="D31" s="19">
        <v>0</v>
      </c>
      <c r="E31" s="21" t="s">
        <v>2391</v>
      </c>
      <c r="F31" s="21" t="s">
        <v>2140</v>
      </c>
      <c r="G31" s="21" t="e">
        <v>#N/A</v>
      </c>
      <c r="H31" s="21" t="s">
        <v>2392</v>
      </c>
      <c r="I31" s="21" t="b">
        <v>0</v>
      </c>
      <c r="J31" s="21" t="s">
        <v>2393</v>
      </c>
      <c r="K31" s="21" t="s">
        <v>707</v>
      </c>
      <c r="L31" s="21" t="s">
        <v>2394</v>
      </c>
      <c r="M31" s="21" t="s">
        <v>2084</v>
      </c>
      <c r="N31" s="39"/>
      <c r="O31" s="39"/>
      <c r="P31" s="39" t="s">
        <v>2138</v>
      </c>
      <c r="Q31" s="39"/>
    </row>
    <row r="32" spans="2:17" s="19" customFormat="1" ht="143.25" customHeight="1">
      <c r="B32" s="21"/>
      <c r="C32" s="21"/>
      <c r="D32" s="19">
        <v>0</v>
      </c>
      <c r="E32" s="21" t="s">
        <v>2395</v>
      </c>
      <c r="F32" s="21" t="s">
        <v>2140</v>
      </c>
      <c r="G32" s="21" t="e">
        <v>#N/A</v>
      </c>
      <c r="H32" s="21" t="s">
        <v>2396</v>
      </c>
      <c r="I32" s="21" t="b">
        <v>0</v>
      </c>
      <c r="J32" s="21" t="s">
        <v>2397</v>
      </c>
      <c r="K32" s="21" t="s">
        <v>713</v>
      </c>
      <c r="L32" s="21" t="s">
        <v>2398</v>
      </c>
      <c r="M32" s="21" t="s">
        <v>2084</v>
      </c>
      <c r="N32" s="39"/>
      <c r="O32" s="39"/>
      <c r="P32" s="39" t="s">
        <v>2138</v>
      </c>
      <c r="Q32" s="39"/>
    </row>
    <row r="33" spans="2:17" s="19" customFormat="1" ht="78.75" customHeight="1">
      <c r="B33" s="21"/>
      <c r="C33" s="21"/>
      <c r="D33" s="19">
        <v>0</v>
      </c>
      <c r="E33" s="21" t="s">
        <v>2399</v>
      </c>
      <c r="F33" s="21" t="s">
        <v>2140</v>
      </c>
      <c r="G33" s="21" t="e">
        <v>#N/A</v>
      </c>
      <c r="H33" s="21" t="s">
        <v>2400</v>
      </c>
      <c r="I33" s="21" t="b">
        <v>0</v>
      </c>
      <c r="J33" s="21" t="s">
        <v>2401</v>
      </c>
      <c r="K33" s="21" t="s">
        <v>701</v>
      </c>
      <c r="L33" s="21" t="s">
        <v>703</v>
      </c>
      <c r="M33" s="21" t="s">
        <v>2084</v>
      </c>
      <c r="N33" s="39"/>
      <c r="O33" s="39"/>
      <c r="P33" s="39" t="s">
        <v>2138</v>
      </c>
      <c r="Q33" s="39"/>
    </row>
    <row r="34" spans="2:17" s="19" customFormat="1" ht="188.25" customHeight="1">
      <c r="B34" s="21"/>
      <c r="C34" s="21"/>
      <c r="D34" s="19">
        <v>0</v>
      </c>
      <c r="E34" s="21" t="s">
        <v>2402</v>
      </c>
      <c r="F34" s="21" t="s">
        <v>2140</v>
      </c>
      <c r="G34" s="21" t="e">
        <v>#N/A</v>
      </c>
      <c r="H34" s="21" t="s">
        <v>2403</v>
      </c>
      <c r="I34" s="21" t="b">
        <v>0</v>
      </c>
      <c r="J34" s="21" t="s">
        <v>2404</v>
      </c>
      <c r="K34" s="21" t="s">
        <v>719</v>
      </c>
      <c r="L34" s="21" t="s">
        <v>721</v>
      </c>
      <c r="M34" s="21" t="s">
        <v>2084</v>
      </c>
      <c r="N34" s="39"/>
      <c r="O34" s="39"/>
      <c r="P34" s="39" t="s">
        <v>2138</v>
      </c>
      <c r="Q34" s="39"/>
    </row>
    <row r="35" spans="2:17" s="19" customFormat="1" ht="258.75">
      <c r="B35" s="21"/>
      <c r="C35" s="21"/>
      <c r="D35" s="19">
        <v>0</v>
      </c>
      <c r="E35" s="21" t="s">
        <v>2405</v>
      </c>
      <c r="F35" s="21" t="s">
        <v>2140</v>
      </c>
      <c r="G35" s="21" t="e">
        <v>#N/A</v>
      </c>
      <c r="H35" s="21" t="s">
        <v>2406</v>
      </c>
      <c r="I35" s="21" t="b">
        <v>0</v>
      </c>
      <c r="J35" s="21" t="s">
        <v>2407</v>
      </c>
      <c r="K35" s="21" t="s">
        <v>725</v>
      </c>
      <c r="L35" s="21" t="s">
        <v>727</v>
      </c>
      <c r="M35" s="21" t="s">
        <v>2084</v>
      </c>
      <c r="N35" s="39"/>
      <c r="O35" s="39"/>
      <c r="P35" s="39" t="s">
        <v>2138</v>
      </c>
      <c r="Q35" s="39"/>
    </row>
    <row r="36" spans="2:17" s="19" customFormat="1" ht="90">
      <c r="B36" s="21"/>
      <c r="C36" s="21"/>
      <c r="D36" s="19">
        <v>0</v>
      </c>
      <c r="E36" s="21" t="s">
        <v>2408</v>
      </c>
      <c r="F36" s="21" t="s">
        <v>2140</v>
      </c>
      <c r="G36" s="21" t="e">
        <v>#N/A</v>
      </c>
      <c r="H36" s="21" t="s">
        <v>2409</v>
      </c>
      <c r="I36" s="21" t="b">
        <v>0</v>
      </c>
      <c r="J36" s="21" t="s">
        <v>2410</v>
      </c>
      <c r="K36" s="21" t="s">
        <v>2411</v>
      </c>
      <c r="L36" s="21" t="s">
        <v>2412</v>
      </c>
      <c r="M36" s="21" t="s">
        <v>2084</v>
      </c>
      <c r="N36" s="39"/>
      <c r="O36" s="39"/>
      <c r="P36" s="39" t="s">
        <v>2138</v>
      </c>
      <c r="Q36" s="39"/>
    </row>
    <row r="37" spans="2:17" s="19" customFormat="1" ht="178.5" customHeight="1">
      <c r="B37" s="21"/>
      <c r="C37" s="21"/>
      <c r="D37" s="19">
        <v>0</v>
      </c>
      <c r="E37" s="21" t="s">
        <v>2413</v>
      </c>
      <c r="F37" s="21" t="s">
        <v>2140</v>
      </c>
      <c r="G37" s="21" t="e">
        <v>#N/A</v>
      </c>
      <c r="H37" s="21" t="s">
        <v>2414</v>
      </c>
      <c r="I37" s="21" t="b">
        <v>0</v>
      </c>
      <c r="J37" s="21" t="s">
        <v>2415</v>
      </c>
      <c r="K37" s="21" t="s">
        <v>826</v>
      </c>
      <c r="L37" s="21" t="s">
        <v>2416</v>
      </c>
      <c r="M37" s="21" t="s">
        <v>2084</v>
      </c>
      <c r="N37" s="39"/>
      <c r="O37" s="39"/>
      <c r="P37" s="39" t="s">
        <v>2138</v>
      </c>
      <c r="Q37" s="39"/>
    </row>
    <row r="38" spans="2:17" s="19" customFormat="1" ht="56.25">
      <c r="B38" s="21" t="s">
        <v>640</v>
      </c>
      <c r="C38" s="21"/>
      <c r="D38" s="19">
        <v>1</v>
      </c>
      <c r="E38" s="21"/>
      <c r="F38" s="21" t="s">
        <v>2138</v>
      </c>
      <c r="G38" s="21" t="s">
        <v>2138</v>
      </c>
      <c r="H38" s="21" t="s">
        <v>2139</v>
      </c>
      <c r="I38" s="21" t="s">
        <v>2138</v>
      </c>
      <c r="J38" s="21" t="s">
        <v>1946</v>
      </c>
      <c r="K38" s="21" t="s">
        <v>28</v>
      </c>
      <c r="L38" s="21" t="s">
        <v>2138</v>
      </c>
      <c r="M38" s="21" t="s">
        <v>2138</v>
      </c>
      <c r="N38" s="39"/>
      <c r="O38" s="39"/>
      <c r="P38" s="39" t="s">
        <v>2138</v>
      </c>
      <c r="Q38" s="39"/>
    </row>
    <row r="39" spans="2:17" s="19" customFormat="1" ht="33.75">
      <c r="B39" s="21"/>
      <c r="C39" s="21" t="s">
        <v>1641</v>
      </c>
      <c r="D39" s="19">
        <v>1</v>
      </c>
      <c r="E39" s="21"/>
      <c r="F39" s="21" t="s">
        <v>2138</v>
      </c>
      <c r="G39" s="21" t="s">
        <v>2138</v>
      </c>
      <c r="H39" s="21" t="s">
        <v>2139</v>
      </c>
      <c r="I39" s="21" t="s">
        <v>2138</v>
      </c>
      <c r="J39" s="21" t="s">
        <v>1642</v>
      </c>
      <c r="K39" s="21" t="s">
        <v>28</v>
      </c>
      <c r="L39" s="21" t="s">
        <v>2138</v>
      </c>
      <c r="M39" s="21" t="s">
        <v>2138</v>
      </c>
      <c r="N39" s="39"/>
      <c r="O39" s="39"/>
      <c r="P39" s="39" t="s">
        <v>2138</v>
      </c>
      <c r="Q39" s="39"/>
    </row>
    <row r="40" spans="2:17" s="19" customFormat="1" ht="153" customHeight="1">
      <c r="B40" s="21"/>
      <c r="C40" s="21"/>
      <c r="D40" s="19">
        <v>0</v>
      </c>
      <c r="E40" s="21" t="s">
        <v>2417</v>
      </c>
      <c r="F40" s="21" t="s">
        <v>2140</v>
      </c>
      <c r="G40" s="21" t="e">
        <v>#N/A</v>
      </c>
      <c r="H40" s="21" t="s">
        <v>2418</v>
      </c>
      <c r="I40" s="21" t="b">
        <v>0</v>
      </c>
      <c r="J40" s="21" t="s">
        <v>2419</v>
      </c>
      <c r="K40" s="21" t="s">
        <v>2420</v>
      </c>
      <c r="L40" s="21" t="s">
        <v>2421</v>
      </c>
      <c r="M40" s="21" t="s">
        <v>2084</v>
      </c>
      <c r="N40" s="39"/>
      <c r="O40" s="39"/>
      <c r="P40" s="39" t="s">
        <v>2138</v>
      </c>
      <c r="Q40" s="39"/>
    </row>
    <row r="41" spans="2:17" s="19" customFormat="1" ht="225">
      <c r="B41" s="21"/>
      <c r="C41" s="21"/>
      <c r="D41" s="19">
        <v>0</v>
      </c>
      <c r="E41" s="21" t="s">
        <v>2422</v>
      </c>
      <c r="F41" s="21" t="s">
        <v>2140</v>
      </c>
      <c r="G41" s="21" t="e">
        <v>#N/A</v>
      </c>
      <c r="H41" s="21" t="s">
        <v>2423</v>
      </c>
      <c r="I41" s="21" t="b">
        <v>0</v>
      </c>
      <c r="J41" s="21" t="s">
        <v>2424</v>
      </c>
      <c r="K41" s="21" t="s">
        <v>2425</v>
      </c>
      <c r="L41" s="21" t="s">
        <v>2426</v>
      </c>
      <c r="M41" s="21" t="s">
        <v>2084</v>
      </c>
      <c r="N41" s="39"/>
      <c r="O41" s="39"/>
      <c r="P41" s="39" t="s">
        <v>2138</v>
      </c>
      <c r="Q41" s="39"/>
    </row>
    <row r="42" spans="2:17" s="19" customFormat="1" ht="213.75">
      <c r="B42" s="21"/>
      <c r="C42" s="21"/>
      <c r="D42" s="19">
        <v>0</v>
      </c>
      <c r="E42" s="21" t="s">
        <v>2427</v>
      </c>
      <c r="F42" s="21" t="s">
        <v>2140</v>
      </c>
      <c r="G42" s="21" t="e">
        <v>#N/A</v>
      </c>
      <c r="H42" s="21" t="s">
        <v>2428</v>
      </c>
      <c r="I42" s="21" t="b">
        <v>0</v>
      </c>
      <c r="J42" s="21" t="s">
        <v>2429</v>
      </c>
      <c r="K42" s="21" t="s">
        <v>2430</v>
      </c>
      <c r="L42" s="21" t="s">
        <v>2431</v>
      </c>
      <c r="M42" s="21" t="s">
        <v>2084</v>
      </c>
      <c r="N42" s="39"/>
      <c r="O42" s="39"/>
      <c r="P42" s="39" t="s">
        <v>2138</v>
      </c>
      <c r="Q42" s="39"/>
    </row>
    <row r="43" spans="2:17" s="19" customFormat="1" ht="33.75">
      <c r="B43" s="21"/>
      <c r="C43" s="21" t="s">
        <v>1633</v>
      </c>
      <c r="D43" s="19">
        <v>1</v>
      </c>
      <c r="E43" s="21"/>
      <c r="F43" s="21" t="s">
        <v>2138</v>
      </c>
      <c r="G43" s="21" t="s">
        <v>2138</v>
      </c>
      <c r="H43" s="21" t="s">
        <v>2139</v>
      </c>
      <c r="I43" s="21" t="s">
        <v>2138</v>
      </c>
      <c r="J43" s="21" t="s">
        <v>1634</v>
      </c>
      <c r="K43" s="21" t="s">
        <v>28</v>
      </c>
      <c r="L43" s="21" t="s">
        <v>2138</v>
      </c>
      <c r="M43" s="21" t="s">
        <v>2138</v>
      </c>
      <c r="N43" s="39"/>
      <c r="O43" s="39"/>
      <c r="P43" s="39" t="s">
        <v>2138</v>
      </c>
      <c r="Q43" s="39"/>
    </row>
    <row r="44" spans="2:17" s="19" customFormat="1" ht="409.5">
      <c r="B44" s="21"/>
      <c r="C44" s="21"/>
      <c r="D44" s="19">
        <v>0</v>
      </c>
      <c r="E44" s="21" t="s">
        <v>2432</v>
      </c>
      <c r="F44" s="21" t="s">
        <v>2140</v>
      </c>
      <c r="G44" s="21" t="e">
        <v>#N/A</v>
      </c>
      <c r="H44" s="21" t="s">
        <v>2433</v>
      </c>
      <c r="I44" s="21" t="b">
        <v>0</v>
      </c>
      <c r="J44" s="21" t="s">
        <v>2434</v>
      </c>
      <c r="K44" s="21" t="s">
        <v>2435</v>
      </c>
      <c r="L44" s="21" t="s">
        <v>2436</v>
      </c>
      <c r="M44" s="21" t="s">
        <v>2084</v>
      </c>
      <c r="N44" s="39"/>
      <c r="O44" s="39"/>
      <c r="P44" s="39" t="s">
        <v>2138</v>
      </c>
      <c r="Q44" s="39"/>
    </row>
    <row r="45" spans="2:17" s="19" customFormat="1" ht="42" customHeight="1">
      <c r="B45" s="21"/>
      <c r="C45" s="21"/>
      <c r="D45" s="19">
        <v>0</v>
      </c>
      <c r="E45" s="21" t="s">
        <v>2437</v>
      </c>
      <c r="F45" s="21" t="s">
        <v>2140</v>
      </c>
      <c r="G45" s="21" t="e">
        <v>#N/A</v>
      </c>
      <c r="H45" s="21" t="s">
        <v>2438</v>
      </c>
      <c r="I45" s="21" t="b">
        <v>0</v>
      </c>
      <c r="J45" s="21" t="s">
        <v>2439</v>
      </c>
      <c r="K45" s="21" t="s">
        <v>2440</v>
      </c>
      <c r="L45" s="21" t="s">
        <v>2441</v>
      </c>
      <c r="M45" s="21" t="s">
        <v>2086</v>
      </c>
      <c r="N45" s="39"/>
      <c r="O45" s="39"/>
      <c r="P45" s="39" t="s">
        <v>2138</v>
      </c>
      <c r="Q45" s="39"/>
    </row>
    <row r="46" spans="2:17" s="19" customFormat="1" ht="77.25" customHeight="1">
      <c r="B46" s="21"/>
      <c r="C46" s="21"/>
      <c r="D46" s="19">
        <v>0</v>
      </c>
      <c r="E46" s="21" t="s">
        <v>2442</v>
      </c>
      <c r="F46" s="21" t="s">
        <v>2140</v>
      </c>
      <c r="G46" s="21" t="e">
        <v>#N/A</v>
      </c>
      <c r="H46" s="21" t="s">
        <v>2443</v>
      </c>
      <c r="I46" s="21" t="b">
        <v>0</v>
      </c>
      <c r="J46" s="21" t="s">
        <v>2444</v>
      </c>
      <c r="K46" s="21" t="s">
        <v>2445</v>
      </c>
      <c r="L46" s="21" t="s">
        <v>2446</v>
      </c>
      <c r="M46" s="21" t="s">
        <v>2086</v>
      </c>
      <c r="N46" s="39"/>
      <c r="O46" s="39"/>
      <c r="P46" s="39" t="s">
        <v>2138</v>
      </c>
      <c r="Q46" s="39"/>
    </row>
    <row r="47" spans="2:17" s="19" customFormat="1" ht="76.5" customHeight="1">
      <c r="B47" s="21"/>
      <c r="C47" s="21"/>
      <c r="D47" s="19">
        <v>0</v>
      </c>
      <c r="E47" s="21" t="s">
        <v>2447</v>
      </c>
      <c r="F47" s="21" t="s">
        <v>2140</v>
      </c>
      <c r="G47" s="21" t="e">
        <v>#N/A</v>
      </c>
      <c r="H47" s="21" t="s">
        <v>2448</v>
      </c>
      <c r="I47" s="21" t="b">
        <v>0</v>
      </c>
      <c r="J47" s="21" t="s">
        <v>2449</v>
      </c>
      <c r="K47" s="21" t="s">
        <v>2450</v>
      </c>
      <c r="L47" s="21" t="s">
        <v>2451</v>
      </c>
      <c r="M47" s="21" t="s">
        <v>2086</v>
      </c>
      <c r="N47" s="39"/>
      <c r="O47" s="39"/>
      <c r="P47" s="39" t="s">
        <v>2138</v>
      </c>
      <c r="Q47" s="39"/>
    </row>
    <row r="48" spans="2:17" s="19" customFormat="1" ht="45">
      <c r="B48" s="21"/>
      <c r="C48" s="21" t="s">
        <v>641</v>
      </c>
      <c r="D48" s="19">
        <v>1</v>
      </c>
      <c r="E48" s="21"/>
      <c r="F48" s="21" t="s">
        <v>2138</v>
      </c>
      <c r="G48" s="21" t="s">
        <v>2138</v>
      </c>
      <c r="H48" s="21" t="s">
        <v>2139</v>
      </c>
      <c r="I48" s="21" t="s">
        <v>2138</v>
      </c>
      <c r="J48" s="21" t="s">
        <v>1622</v>
      </c>
      <c r="K48" s="21" t="s">
        <v>28</v>
      </c>
      <c r="L48" s="21" t="s">
        <v>2138</v>
      </c>
      <c r="M48" s="21" t="s">
        <v>2138</v>
      </c>
      <c r="N48" s="39"/>
      <c r="O48" s="39"/>
      <c r="P48" s="39" t="s">
        <v>2138</v>
      </c>
      <c r="Q48" s="39"/>
    </row>
    <row r="49" spans="2:17" s="19" customFormat="1" ht="164.25" customHeight="1">
      <c r="B49" s="21"/>
      <c r="C49" s="21"/>
      <c r="D49" s="19">
        <v>0</v>
      </c>
      <c r="E49" s="21" t="s">
        <v>2452</v>
      </c>
      <c r="F49" s="21" t="s">
        <v>2140</v>
      </c>
      <c r="G49" s="21" t="e">
        <v>#N/A</v>
      </c>
      <c r="H49" s="21" t="s">
        <v>2453</v>
      </c>
      <c r="I49" s="21" t="b">
        <v>0</v>
      </c>
      <c r="J49" s="21" t="s">
        <v>2454</v>
      </c>
      <c r="K49" s="21" t="s">
        <v>2455</v>
      </c>
      <c r="L49" s="21" t="s">
        <v>2456</v>
      </c>
      <c r="M49" s="21" t="s">
        <v>2084</v>
      </c>
      <c r="N49" s="39"/>
      <c r="O49" s="39"/>
      <c r="P49" s="39" t="s">
        <v>2138</v>
      </c>
      <c r="Q49" s="39"/>
    </row>
    <row r="50" spans="2:17" s="19" customFormat="1" ht="77.25" customHeight="1">
      <c r="B50" s="21"/>
      <c r="C50" s="21"/>
      <c r="D50" s="19">
        <v>0</v>
      </c>
      <c r="E50" s="21" t="s">
        <v>2457</v>
      </c>
      <c r="F50" s="21" t="s">
        <v>2140</v>
      </c>
      <c r="G50" s="21" t="e">
        <v>#N/A</v>
      </c>
      <c r="H50" s="21" t="s">
        <v>2458</v>
      </c>
      <c r="I50" s="21" t="b">
        <v>0</v>
      </c>
      <c r="J50" s="21" t="s">
        <v>2459</v>
      </c>
      <c r="K50" s="21" t="s">
        <v>2460</v>
      </c>
      <c r="L50" s="21" t="s">
        <v>2461</v>
      </c>
      <c r="M50" s="21" t="s">
        <v>2084</v>
      </c>
      <c r="N50" s="39"/>
      <c r="O50" s="39"/>
      <c r="P50" s="39" t="s">
        <v>2138</v>
      </c>
      <c r="Q50" s="39"/>
    </row>
    <row r="51" spans="2:17" s="19" customFormat="1" ht="75" customHeight="1">
      <c r="B51" s="21"/>
      <c r="C51" s="21"/>
      <c r="D51" s="19">
        <v>0</v>
      </c>
      <c r="E51" s="21" t="s">
        <v>2462</v>
      </c>
      <c r="F51" s="21" t="s">
        <v>2140</v>
      </c>
      <c r="G51" s="21" t="e">
        <v>#N/A</v>
      </c>
      <c r="H51" s="21" t="s">
        <v>2463</v>
      </c>
      <c r="I51" s="21" t="b">
        <v>0</v>
      </c>
      <c r="J51" s="21" t="s">
        <v>2464</v>
      </c>
      <c r="K51" s="21" t="s">
        <v>2465</v>
      </c>
      <c r="L51" s="21" t="s">
        <v>2466</v>
      </c>
      <c r="M51" s="21" t="s">
        <v>2086</v>
      </c>
      <c r="N51" s="39"/>
      <c r="O51" s="39"/>
      <c r="P51" s="39" t="s">
        <v>2138</v>
      </c>
      <c r="Q51" s="39"/>
    </row>
    <row r="52" spans="2:17" s="19" customFormat="1" ht="62.25" customHeight="1">
      <c r="B52" s="21"/>
      <c r="C52" s="21"/>
      <c r="D52" s="19">
        <v>0</v>
      </c>
      <c r="E52" s="21" t="s">
        <v>2467</v>
      </c>
      <c r="F52" s="21" t="s">
        <v>2140</v>
      </c>
      <c r="G52" s="21" t="e">
        <v>#N/A</v>
      </c>
      <c r="H52" s="21" t="s">
        <v>2468</v>
      </c>
      <c r="I52" s="21" t="b">
        <v>0</v>
      </c>
      <c r="J52" s="21" t="s">
        <v>2469</v>
      </c>
      <c r="K52" s="21" t="s">
        <v>637</v>
      </c>
      <c r="L52" s="21" t="s">
        <v>639</v>
      </c>
      <c r="M52" s="21" t="s">
        <v>2086</v>
      </c>
      <c r="N52" s="39"/>
      <c r="O52" s="39"/>
      <c r="P52" s="39" t="s">
        <v>2138</v>
      </c>
      <c r="Q52" s="39"/>
    </row>
    <row r="53" spans="2:17" s="19" customFormat="1" ht="33.75">
      <c r="B53" s="21"/>
      <c r="C53" s="21" t="s">
        <v>1602</v>
      </c>
      <c r="D53" s="19">
        <v>1</v>
      </c>
      <c r="E53" s="21"/>
      <c r="F53" s="21" t="s">
        <v>2138</v>
      </c>
      <c r="G53" s="21" t="s">
        <v>2138</v>
      </c>
      <c r="H53" s="21" t="s">
        <v>2139</v>
      </c>
      <c r="I53" s="21" t="s">
        <v>2138</v>
      </c>
      <c r="J53" s="21" t="s">
        <v>1603</v>
      </c>
      <c r="K53" s="21" t="s">
        <v>28</v>
      </c>
      <c r="L53" s="21" t="s">
        <v>2138</v>
      </c>
      <c r="M53" s="21" t="s">
        <v>2138</v>
      </c>
      <c r="N53" s="39"/>
      <c r="O53" s="39"/>
      <c r="P53" s="39" t="s">
        <v>2138</v>
      </c>
      <c r="Q53" s="39"/>
    </row>
    <row r="54" spans="2:17" s="19" customFormat="1" ht="131.25" customHeight="1">
      <c r="B54" s="21"/>
      <c r="C54" s="21"/>
      <c r="D54" s="19">
        <v>0</v>
      </c>
      <c r="E54" s="21" t="s">
        <v>2470</v>
      </c>
      <c r="F54" s="21" t="s">
        <v>2140</v>
      </c>
      <c r="G54" s="21" t="e">
        <v>#N/A</v>
      </c>
      <c r="H54" s="21" t="s">
        <v>2471</v>
      </c>
      <c r="I54" s="21" t="b">
        <v>0</v>
      </c>
      <c r="J54" s="21" t="s">
        <v>2472</v>
      </c>
      <c r="K54" s="21" t="s">
        <v>2473</v>
      </c>
      <c r="L54" s="21" t="s">
        <v>2474</v>
      </c>
      <c r="M54" s="21" t="s">
        <v>2086</v>
      </c>
      <c r="N54" s="39"/>
      <c r="O54" s="39"/>
      <c r="P54" s="39" t="s">
        <v>2138</v>
      </c>
      <c r="Q54" s="39"/>
    </row>
    <row r="55" spans="2:17" s="19" customFormat="1" ht="76.5" customHeight="1">
      <c r="B55" s="21"/>
      <c r="C55" s="21"/>
      <c r="D55" s="19">
        <v>0</v>
      </c>
      <c r="E55" s="21" t="s">
        <v>2475</v>
      </c>
      <c r="F55" s="21" t="s">
        <v>2140</v>
      </c>
      <c r="G55" s="21" t="e">
        <v>#N/A</v>
      </c>
      <c r="H55" s="21" t="s">
        <v>2476</v>
      </c>
      <c r="I55" s="21" t="b">
        <v>0</v>
      </c>
      <c r="J55" s="21" t="s">
        <v>2477</v>
      </c>
      <c r="K55" s="21" t="s">
        <v>2478</v>
      </c>
      <c r="L55" s="21" t="s">
        <v>2479</v>
      </c>
      <c r="M55" s="21" t="s">
        <v>2084</v>
      </c>
      <c r="N55" s="39"/>
      <c r="O55" s="39"/>
      <c r="P55" s="39" t="s">
        <v>2138</v>
      </c>
      <c r="Q55" s="39"/>
    </row>
    <row r="56" spans="2:17" s="19" customFormat="1" ht="75" customHeight="1">
      <c r="B56" s="21"/>
      <c r="C56" s="21"/>
      <c r="D56" s="19">
        <v>0</v>
      </c>
      <c r="E56" s="21" t="s">
        <v>2480</v>
      </c>
      <c r="F56" s="21" t="s">
        <v>2140</v>
      </c>
      <c r="G56" s="21" t="e">
        <v>#N/A</v>
      </c>
      <c r="H56" s="21" t="s">
        <v>2481</v>
      </c>
      <c r="I56" s="21" t="b">
        <v>0</v>
      </c>
      <c r="J56" s="21" t="s">
        <v>2482</v>
      </c>
      <c r="K56" s="21" t="s">
        <v>2483</v>
      </c>
      <c r="L56" s="21" t="s">
        <v>2484</v>
      </c>
      <c r="M56" s="21" t="s">
        <v>2084</v>
      </c>
      <c r="N56" s="39"/>
      <c r="O56" s="39"/>
      <c r="P56" s="39" t="s">
        <v>2138</v>
      </c>
      <c r="Q56" s="39"/>
    </row>
    <row r="57" spans="2:17" s="19" customFormat="1" ht="33.75">
      <c r="B57" s="21"/>
      <c r="C57" s="21"/>
      <c r="D57" s="19">
        <v>0</v>
      </c>
      <c r="E57" s="21" t="s">
        <v>2485</v>
      </c>
      <c r="F57" s="21" t="s">
        <v>2140</v>
      </c>
      <c r="G57" s="21" t="e">
        <v>#N/A</v>
      </c>
      <c r="H57" s="21" t="s">
        <v>2486</v>
      </c>
      <c r="I57" s="21" t="b">
        <v>0</v>
      </c>
      <c r="J57" s="21" t="s">
        <v>2487</v>
      </c>
      <c r="K57" s="21" t="s">
        <v>2488</v>
      </c>
      <c r="L57" s="21" t="s">
        <v>2489</v>
      </c>
      <c r="M57" s="21" t="s">
        <v>2086</v>
      </c>
      <c r="N57" s="39"/>
      <c r="O57" s="39"/>
      <c r="P57" s="39" t="s">
        <v>2138</v>
      </c>
      <c r="Q57" s="39"/>
    </row>
    <row r="58" spans="2:17" s="19" customFormat="1" ht="33.75">
      <c r="B58" s="21" t="s">
        <v>690</v>
      </c>
      <c r="C58" s="21"/>
      <c r="D58" s="19">
        <v>1</v>
      </c>
      <c r="E58" s="21"/>
      <c r="F58" s="21" t="s">
        <v>2138</v>
      </c>
      <c r="G58" s="21" t="s">
        <v>2138</v>
      </c>
      <c r="H58" s="21" t="s">
        <v>2139</v>
      </c>
      <c r="I58" s="21" t="s">
        <v>2138</v>
      </c>
      <c r="J58" s="21" t="s">
        <v>2008</v>
      </c>
      <c r="K58" s="21" t="s">
        <v>28</v>
      </c>
      <c r="L58" s="21" t="s">
        <v>2138</v>
      </c>
      <c r="M58" s="21" t="s">
        <v>2138</v>
      </c>
      <c r="N58" s="39"/>
      <c r="O58" s="39"/>
      <c r="P58" s="39" t="s">
        <v>2138</v>
      </c>
      <c r="Q58" s="39"/>
    </row>
    <row r="59" spans="2:17" s="19" customFormat="1" ht="33.75">
      <c r="B59" s="21"/>
      <c r="C59" s="21" t="s">
        <v>31</v>
      </c>
      <c r="D59" s="19">
        <v>1</v>
      </c>
      <c r="E59" s="21"/>
      <c r="F59" s="21" t="s">
        <v>2138</v>
      </c>
      <c r="G59" s="21" t="s">
        <v>2138</v>
      </c>
      <c r="H59" s="21" t="s">
        <v>2139</v>
      </c>
      <c r="I59" s="21" t="s">
        <v>2138</v>
      </c>
      <c r="J59" s="21" t="s">
        <v>28</v>
      </c>
      <c r="K59" s="21" t="s">
        <v>28</v>
      </c>
      <c r="L59" s="21" t="s">
        <v>2138</v>
      </c>
      <c r="M59" s="21" t="s">
        <v>2138</v>
      </c>
      <c r="N59" s="39"/>
      <c r="O59" s="39"/>
      <c r="P59" s="39" t="s">
        <v>2138</v>
      </c>
      <c r="Q59" s="39"/>
    </row>
    <row r="60" spans="2:17" s="19" customFormat="1" ht="168" customHeight="1">
      <c r="B60" s="21"/>
      <c r="C60" s="21"/>
      <c r="D60" s="19">
        <v>0</v>
      </c>
      <c r="E60" s="21" t="s">
        <v>2490</v>
      </c>
      <c r="F60" s="21" t="s">
        <v>2140</v>
      </c>
      <c r="G60" s="21" t="e">
        <v>#N/A</v>
      </c>
      <c r="H60" s="21" t="s">
        <v>2491</v>
      </c>
      <c r="I60" s="21" t="b">
        <v>0</v>
      </c>
      <c r="J60" s="21" t="s">
        <v>2492</v>
      </c>
      <c r="K60" s="21" t="s">
        <v>2493</v>
      </c>
      <c r="L60" s="21" t="s">
        <v>2494</v>
      </c>
      <c r="M60" s="21" t="s">
        <v>2084</v>
      </c>
      <c r="N60" s="39"/>
      <c r="O60" s="39"/>
      <c r="P60" s="39" t="s">
        <v>2138</v>
      </c>
      <c r="Q60" s="39"/>
    </row>
    <row r="61" spans="2:17" s="19" customFormat="1" ht="168.75">
      <c r="B61" s="21"/>
      <c r="C61" s="21"/>
      <c r="D61" s="19">
        <v>0</v>
      </c>
      <c r="E61" s="21" t="s">
        <v>2495</v>
      </c>
      <c r="F61" s="21" t="s">
        <v>2140</v>
      </c>
      <c r="G61" s="21" t="e">
        <v>#N/A</v>
      </c>
      <c r="H61" s="21" t="s">
        <v>2496</v>
      </c>
      <c r="I61" s="21" t="b">
        <v>0</v>
      </c>
      <c r="J61" s="21" t="s">
        <v>2497</v>
      </c>
      <c r="K61" s="21" t="s">
        <v>2498</v>
      </c>
      <c r="L61" s="21" t="s">
        <v>2499</v>
      </c>
      <c r="M61" s="21" t="s">
        <v>2084</v>
      </c>
      <c r="N61" s="39"/>
      <c r="O61" s="39"/>
      <c r="P61" s="39" t="s">
        <v>2138</v>
      </c>
      <c r="Q61" s="39"/>
    </row>
    <row r="62" spans="2:17" s="19" customFormat="1" ht="122.25" customHeight="1">
      <c r="B62" s="21"/>
      <c r="C62" s="21"/>
      <c r="D62" s="19">
        <v>0</v>
      </c>
      <c r="E62" s="21" t="s">
        <v>2500</v>
      </c>
      <c r="F62" s="21" t="s">
        <v>2140</v>
      </c>
      <c r="G62" s="21" t="e">
        <v>#N/A</v>
      </c>
      <c r="H62" s="21" t="s">
        <v>2501</v>
      </c>
      <c r="I62" s="21" t="b">
        <v>0</v>
      </c>
      <c r="J62" s="21" t="s">
        <v>2502</v>
      </c>
      <c r="K62" s="21" t="s">
        <v>2503</v>
      </c>
      <c r="L62" s="21" t="s">
        <v>2504</v>
      </c>
      <c r="M62" s="21" t="s">
        <v>2084</v>
      </c>
      <c r="N62" s="39"/>
      <c r="O62" s="39"/>
      <c r="P62" s="39" t="s">
        <v>2138</v>
      </c>
      <c r="Q62" s="39"/>
    </row>
    <row r="63" spans="2:17" s="19" customFormat="1" ht="84" customHeight="1">
      <c r="B63" s="21"/>
      <c r="C63" s="21"/>
      <c r="D63" s="19">
        <v>0</v>
      </c>
      <c r="E63" s="21" t="s">
        <v>2505</v>
      </c>
      <c r="F63" s="21" t="s">
        <v>2140</v>
      </c>
      <c r="G63" s="21" t="e">
        <v>#N/A</v>
      </c>
      <c r="H63" s="21" t="s">
        <v>2506</v>
      </c>
      <c r="I63" s="21" t="b">
        <v>0</v>
      </c>
      <c r="J63" s="21" t="s">
        <v>2507</v>
      </c>
      <c r="K63" s="21" t="s">
        <v>2508</v>
      </c>
      <c r="L63" s="21" t="s">
        <v>2509</v>
      </c>
      <c r="M63" s="21" t="s">
        <v>2084</v>
      </c>
      <c r="N63" s="39"/>
      <c r="O63" s="39"/>
      <c r="P63" s="39" t="s">
        <v>2138</v>
      </c>
      <c r="Q63" s="39"/>
    </row>
    <row r="64" spans="2:17" s="19" customFormat="1" ht="162.75" customHeight="1">
      <c r="B64" s="21"/>
      <c r="C64" s="21"/>
      <c r="D64" s="19">
        <v>0</v>
      </c>
      <c r="E64" s="21" t="s">
        <v>2510</v>
      </c>
      <c r="F64" s="21" t="s">
        <v>2140</v>
      </c>
      <c r="G64" s="21" t="e">
        <v>#N/A</v>
      </c>
      <c r="H64" s="21" t="s">
        <v>2511</v>
      </c>
      <c r="I64" s="21" t="b">
        <v>0</v>
      </c>
      <c r="J64" s="21" t="s">
        <v>2512</v>
      </c>
      <c r="K64" s="21" t="s">
        <v>2513</v>
      </c>
      <c r="L64" s="21" t="s">
        <v>2514</v>
      </c>
      <c r="M64" s="21" t="s">
        <v>2085</v>
      </c>
      <c r="N64" s="39"/>
      <c r="O64" s="39"/>
      <c r="P64" s="39" t="s">
        <v>2138</v>
      </c>
      <c r="Q64" s="39"/>
    </row>
    <row r="65" spans="2:17" s="19" customFormat="1" ht="118.5" customHeight="1">
      <c r="B65" s="21"/>
      <c r="C65" s="21"/>
      <c r="D65" s="19">
        <v>0</v>
      </c>
      <c r="E65" s="21" t="s">
        <v>2515</v>
      </c>
      <c r="F65" s="21" t="s">
        <v>2140</v>
      </c>
      <c r="G65" s="21" t="e">
        <v>#N/A</v>
      </c>
      <c r="H65" s="21" t="s">
        <v>2516</v>
      </c>
      <c r="I65" s="21" t="b">
        <v>0</v>
      </c>
      <c r="J65" s="21" t="s">
        <v>2517</v>
      </c>
      <c r="K65" s="21" t="s">
        <v>687</v>
      </c>
      <c r="L65" s="21" t="s">
        <v>689</v>
      </c>
      <c r="M65" s="21" t="s">
        <v>2084</v>
      </c>
      <c r="N65" s="39"/>
      <c r="O65" s="39"/>
      <c r="P65" s="39" t="s">
        <v>2138</v>
      </c>
      <c r="Q65" s="39"/>
    </row>
    <row r="66" spans="2:17" s="19" customFormat="1" ht="45">
      <c r="B66" s="21" t="s">
        <v>1942</v>
      </c>
      <c r="C66" s="21"/>
      <c r="D66" s="19">
        <v>1</v>
      </c>
      <c r="E66" s="21"/>
      <c r="F66" s="21" t="s">
        <v>2138</v>
      </c>
      <c r="G66" s="21" t="s">
        <v>2138</v>
      </c>
      <c r="H66" s="21" t="s">
        <v>2139</v>
      </c>
      <c r="I66" s="21" t="s">
        <v>2138</v>
      </c>
      <c r="J66" s="21" t="s">
        <v>1943</v>
      </c>
      <c r="K66" s="21" t="s">
        <v>28</v>
      </c>
      <c r="L66" s="21" t="s">
        <v>2138</v>
      </c>
      <c r="M66" s="21" t="s">
        <v>2138</v>
      </c>
      <c r="N66" s="39"/>
      <c r="O66" s="39"/>
      <c r="P66" s="39" t="s">
        <v>2138</v>
      </c>
      <c r="Q66" s="39"/>
    </row>
    <row r="67" spans="2:17" s="19" customFormat="1" ht="90">
      <c r="B67" s="21"/>
      <c r="C67" s="21" t="s">
        <v>859</v>
      </c>
      <c r="D67" s="19">
        <v>1</v>
      </c>
      <c r="E67" s="21"/>
      <c r="F67" s="21" t="s">
        <v>2138</v>
      </c>
      <c r="G67" s="21" t="s">
        <v>2138</v>
      </c>
      <c r="H67" s="21" t="s">
        <v>2139</v>
      </c>
      <c r="I67" s="21" t="s">
        <v>2138</v>
      </c>
      <c r="J67" s="21" t="s">
        <v>860</v>
      </c>
      <c r="K67" s="21" t="s">
        <v>28</v>
      </c>
      <c r="L67" s="21" t="s">
        <v>2138</v>
      </c>
      <c r="M67" s="21" t="s">
        <v>2138</v>
      </c>
      <c r="N67" s="39"/>
      <c r="O67" s="39"/>
      <c r="P67" s="39" t="s">
        <v>2138</v>
      </c>
      <c r="Q67" s="39"/>
    </row>
    <row r="68" spans="2:17" s="19" customFormat="1" ht="146.25">
      <c r="B68" s="21"/>
      <c r="C68" s="21"/>
      <c r="D68" s="19">
        <v>0</v>
      </c>
      <c r="E68" s="21" t="s">
        <v>2518</v>
      </c>
      <c r="F68" s="21" t="s">
        <v>2140</v>
      </c>
      <c r="G68" s="21" t="e">
        <v>#N/A</v>
      </c>
      <c r="H68" s="21" t="s">
        <v>2519</v>
      </c>
      <c r="I68" s="21" t="b">
        <v>0</v>
      </c>
      <c r="J68" s="21" t="s">
        <v>2520</v>
      </c>
      <c r="K68" s="21" t="s">
        <v>2521</v>
      </c>
      <c r="L68" s="21" t="s">
        <v>2522</v>
      </c>
      <c r="M68" s="21" t="s">
        <v>2084</v>
      </c>
      <c r="N68" s="39"/>
      <c r="O68" s="39"/>
      <c r="P68" s="39" t="s">
        <v>2138</v>
      </c>
      <c r="Q68" s="39"/>
    </row>
    <row r="69" spans="2:17" s="19" customFormat="1" ht="22.5">
      <c r="B69" s="21" t="s">
        <v>1928</v>
      </c>
      <c r="C69" s="21"/>
      <c r="D69" s="19">
        <v>1</v>
      </c>
      <c r="E69" s="21"/>
      <c r="F69" s="21" t="s">
        <v>2138</v>
      </c>
      <c r="G69" s="21" t="s">
        <v>2138</v>
      </c>
      <c r="H69" s="21" t="s">
        <v>2139</v>
      </c>
      <c r="I69" s="21" t="s">
        <v>2138</v>
      </c>
      <c r="J69" s="21" t="s">
        <v>1929</v>
      </c>
      <c r="K69" s="21" t="s">
        <v>28</v>
      </c>
      <c r="L69" s="21" t="s">
        <v>2138</v>
      </c>
      <c r="M69" s="21" t="s">
        <v>2138</v>
      </c>
      <c r="N69" s="39"/>
      <c r="O69" s="39"/>
      <c r="P69" s="39" t="s">
        <v>2138</v>
      </c>
      <c r="Q69" s="39"/>
    </row>
    <row r="70" spans="2:17" s="19" customFormat="1" ht="111.75" customHeight="1">
      <c r="B70" s="21"/>
      <c r="C70" s="21"/>
      <c r="D70" s="19">
        <v>0</v>
      </c>
      <c r="E70" s="21" t="s">
        <v>2523</v>
      </c>
      <c r="F70" s="21" t="s">
        <v>2140</v>
      </c>
      <c r="G70" s="21" t="e">
        <v>#N/A</v>
      </c>
      <c r="H70" s="21" t="s">
        <v>2524</v>
      </c>
      <c r="I70" s="21" t="b">
        <v>0</v>
      </c>
      <c r="J70" s="21" t="s">
        <v>2525</v>
      </c>
      <c r="K70" s="21" t="s">
        <v>2526</v>
      </c>
      <c r="L70" s="21" t="s">
        <v>2527</v>
      </c>
      <c r="M70" s="21" t="s">
        <v>2084</v>
      </c>
      <c r="N70" s="39"/>
      <c r="O70" s="39"/>
      <c r="P70" s="39" t="s">
        <v>2138</v>
      </c>
      <c r="Q70" s="39"/>
    </row>
    <row r="71" spans="2:17" s="19" customFormat="1" ht="49.5" customHeight="1">
      <c r="B71" s="21"/>
      <c r="C71" s="21"/>
      <c r="D71" s="19">
        <v>0</v>
      </c>
      <c r="E71" s="21" t="s">
        <v>2528</v>
      </c>
      <c r="F71" s="21" t="s">
        <v>2140</v>
      </c>
      <c r="G71" s="21" t="e">
        <v>#N/A</v>
      </c>
      <c r="H71" s="21" t="s">
        <v>2529</v>
      </c>
      <c r="I71" s="21" t="b">
        <v>0</v>
      </c>
      <c r="J71" s="21" t="s">
        <v>2530</v>
      </c>
      <c r="K71" s="21" t="s">
        <v>2531</v>
      </c>
      <c r="L71" s="21" t="s">
        <v>2532</v>
      </c>
      <c r="M71" s="21" t="s">
        <v>2086</v>
      </c>
      <c r="N71" s="39"/>
      <c r="O71" s="39"/>
      <c r="P71" s="39" t="s">
        <v>2138</v>
      </c>
      <c r="Q71" s="39"/>
    </row>
    <row r="72" spans="2:17" s="19" customFormat="1" ht="41.25" customHeight="1">
      <c r="B72" s="21"/>
      <c r="C72" s="21"/>
      <c r="D72" s="19">
        <v>0</v>
      </c>
      <c r="E72" s="21" t="s">
        <v>2533</v>
      </c>
      <c r="F72" s="21" t="s">
        <v>2140</v>
      </c>
      <c r="G72" s="21" t="e">
        <v>#N/A</v>
      </c>
      <c r="H72" s="21" t="s">
        <v>2534</v>
      </c>
      <c r="I72" s="21" t="b">
        <v>0</v>
      </c>
      <c r="J72" s="21" t="s">
        <v>2535</v>
      </c>
      <c r="K72" s="21" t="s">
        <v>2536</v>
      </c>
      <c r="L72" s="21" t="s">
        <v>2537</v>
      </c>
      <c r="M72" s="21" t="s">
        <v>2086</v>
      </c>
      <c r="N72" s="39"/>
      <c r="O72" s="39"/>
      <c r="P72" s="39" t="s">
        <v>2138</v>
      </c>
      <c r="Q72" s="39"/>
    </row>
    <row r="73" spans="2:17" s="19" customFormat="1" ht="276.75" customHeight="1">
      <c r="B73" s="21"/>
      <c r="C73" s="21"/>
      <c r="D73" s="19">
        <v>0</v>
      </c>
      <c r="E73" s="21" t="s">
        <v>2538</v>
      </c>
      <c r="F73" s="21" t="s">
        <v>2140</v>
      </c>
      <c r="G73" s="21" t="e">
        <v>#N/A</v>
      </c>
      <c r="H73" s="21" t="s">
        <v>2539</v>
      </c>
      <c r="I73" s="21" t="b">
        <v>0</v>
      </c>
      <c r="J73" s="21" t="s">
        <v>2540</v>
      </c>
      <c r="K73" s="21" t="s">
        <v>2541</v>
      </c>
      <c r="L73" s="21" t="s">
        <v>2542</v>
      </c>
      <c r="M73" s="21" t="s">
        <v>2085</v>
      </c>
      <c r="N73" s="39"/>
      <c r="O73" s="39"/>
      <c r="P73" s="39" t="s">
        <v>2138</v>
      </c>
      <c r="Q73" s="39"/>
    </row>
    <row r="74" spans="2:17" s="19" customFormat="1" ht="56.25">
      <c r="B74" s="21" t="s">
        <v>1924</v>
      </c>
      <c r="C74" s="21"/>
      <c r="D74" s="19">
        <v>1</v>
      </c>
      <c r="E74" s="21"/>
      <c r="F74" s="21" t="s">
        <v>2138</v>
      </c>
      <c r="G74" s="21" t="s">
        <v>2138</v>
      </c>
      <c r="H74" s="21" t="s">
        <v>2139</v>
      </c>
      <c r="I74" s="21" t="s">
        <v>2138</v>
      </c>
      <c r="J74" s="21" t="s">
        <v>2543</v>
      </c>
      <c r="K74" s="21" t="s">
        <v>28</v>
      </c>
      <c r="L74" s="21" t="s">
        <v>2138</v>
      </c>
      <c r="M74" s="21" t="s">
        <v>2138</v>
      </c>
      <c r="N74" s="39"/>
      <c r="O74" s="39"/>
      <c r="P74" s="39" t="s">
        <v>2138</v>
      </c>
      <c r="Q74" s="39"/>
    </row>
    <row r="75" spans="2:17" s="19" customFormat="1" ht="102.75" customHeight="1">
      <c r="B75" s="21"/>
      <c r="C75" s="21"/>
      <c r="D75" s="19">
        <v>0</v>
      </c>
      <c r="E75" s="21" t="s">
        <v>2544</v>
      </c>
      <c r="F75" s="21" t="s">
        <v>2140</v>
      </c>
      <c r="G75" s="21" t="e">
        <v>#N/A</v>
      </c>
      <c r="H75" s="21" t="s">
        <v>2545</v>
      </c>
      <c r="I75" s="21" t="b">
        <v>0</v>
      </c>
      <c r="J75" s="21" t="s">
        <v>2546</v>
      </c>
      <c r="K75" s="21" t="s">
        <v>2547</v>
      </c>
      <c r="L75" s="21" t="s">
        <v>2548</v>
      </c>
      <c r="M75" s="21" t="s">
        <v>2085</v>
      </c>
      <c r="N75" s="39"/>
      <c r="O75" s="39"/>
      <c r="P75" s="39" t="s">
        <v>2138</v>
      </c>
      <c r="Q75" s="39"/>
    </row>
    <row r="76" spans="2:17" s="19" customFormat="1" ht="33.75">
      <c r="B76" s="21" t="s">
        <v>656</v>
      </c>
      <c r="C76" s="21"/>
      <c r="D76" s="19">
        <v>1</v>
      </c>
      <c r="E76" s="21"/>
      <c r="F76" s="21" t="s">
        <v>2138</v>
      </c>
      <c r="G76" s="21" t="s">
        <v>2138</v>
      </c>
      <c r="H76" s="21" t="s">
        <v>2139</v>
      </c>
      <c r="I76" s="21" t="s">
        <v>2138</v>
      </c>
      <c r="J76" s="21" t="s">
        <v>976</v>
      </c>
      <c r="K76" s="21" t="s">
        <v>28</v>
      </c>
      <c r="L76" s="21" t="s">
        <v>2138</v>
      </c>
      <c r="M76" s="21" t="s">
        <v>2138</v>
      </c>
      <c r="N76" s="39"/>
      <c r="O76" s="39"/>
      <c r="P76" s="39" t="s">
        <v>2138</v>
      </c>
      <c r="Q76" s="39"/>
    </row>
    <row r="77" spans="2:17" s="19" customFormat="1" ht="123.75" customHeight="1">
      <c r="B77" s="21"/>
      <c r="C77" s="21"/>
      <c r="D77" s="19">
        <v>0</v>
      </c>
      <c r="E77" s="21" t="s">
        <v>2549</v>
      </c>
      <c r="F77" s="21" t="s">
        <v>2140</v>
      </c>
      <c r="G77" s="21" t="e">
        <v>#N/A</v>
      </c>
      <c r="H77" s="21" t="s">
        <v>2550</v>
      </c>
      <c r="I77" s="21" t="b">
        <v>0</v>
      </c>
      <c r="J77" s="21" t="s">
        <v>2551</v>
      </c>
      <c r="K77" s="21" t="s">
        <v>2552</v>
      </c>
      <c r="L77" s="21" t="s">
        <v>2553</v>
      </c>
      <c r="M77" s="21" t="s">
        <v>2084</v>
      </c>
      <c r="N77" s="39"/>
      <c r="O77" s="39"/>
      <c r="P77" s="39" t="s">
        <v>2138</v>
      </c>
      <c r="Q77" s="39"/>
    </row>
    <row r="78" spans="2:17" s="19" customFormat="1" ht="78.75">
      <c r="B78" s="21"/>
      <c r="C78" s="21"/>
      <c r="D78" s="19">
        <v>0</v>
      </c>
      <c r="E78" s="21" t="s">
        <v>2554</v>
      </c>
      <c r="F78" s="21" t="s">
        <v>2140</v>
      </c>
      <c r="G78" s="21" t="e">
        <v>#N/A</v>
      </c>
      <c r="H78" s="21" t="s">
        <v>2555</v>
      </c>
      <c r="I78" s="21" t="b">
        <v>0</v>
      </c>
      <c r="J78" s="21" t="s">
        <v>2556</v>
      </c>
      <c r="K78" s="21" t="s">
        <v>2557</v>
      </c>
      <c r="L78" s="21" t="s">
        <v>2558</v>
      </c>
      <c r="M78" s="21" t="s">
        <v>2086</v>
      </c>
      <c r="N78" s="39"/>
      <c r="O78" s="39"/>
      <c r="P78" s="39" t="s">
        <v>2138</v>
      </c>
      <c r="Q78" s="39"/>
    </row>
    <row r="79" spans="2:17" s="19" customFormat="1" ht="51" customHeight="1">
      <c r="B79" s="21"/>
      <c r="C79" s="21"/>
      <c r="D79" s="19">
        <v>0</v>
      </c>
      <c r="E79" s="21" t="s">
        <v>2559</v>
      </c>
      <c r="F79" s="21" t="s">
        <v>2140</v>
      </c>
      <c r="G79" s="21" t="e">
        <v>#N/A</v>
      </c>
      <c r="H79" s="21" t="s">
        <v>2560</v>
      </c>
      <c r="I79" s="21" t="b">
        <v>0</v>
      </c>
      <c r="J79" s="21" t="s">
        <v>2561</v>
      </c>
      <c r="K79" s="21" t="s">
        <v>652</v>
      </c>
      <c r="L79" s="21" t="s">
        <v>654</v>
      </c>
      <c r="M79" s="21" t="s">
        <v>2085</v>
      </c>
      <c r="N79" s="39"/>
      <c r="O79" s="39"/>
      <c r="P79" s="39" t="s">
        <v>2138</v>
      </c>
      <c r="Q79" s="39"/>
    </row>
    <row r="80" spans="2:17" s="19" customFormat="1" ht="78.75">
      <c r="B80" s="21"/>
      <c r="C80" s="21"/>
      <c r="D80" s="19">
        <v>0</v>
      </c>
      <c r="E80" s="21" t="s">
        <v>2562</v>
      </c>
      <c r="F80" s="21" t="s">
        <v>2140</v>
      </c>
      <c r="G80" s="21" t="e">
        <v>#N/A</v>
      </c>
      <c r="H80" s="21" t="s">
        <v>2563</v>
      </c>
      <c r="I80" s="21" t="b">
        <v>0</v>
      </c>
      <c r="J80" s="21" t="s">
        <v>2564</v>
      </c>
      <c r="K80" s="21" t="s">
        <v>2565</v>
      </c>
      <c r="L80" s="21" t="s">
        <v>2566</v>
      </c>
      <c r="M80" s="21" t="s">
        <v>2086</v>
      </c>
      <c r="N80" s="39"/>
      <c r="O80" s="39"/>
      <c r="P80" s="39" t="s">
        <v>2138</v>
      </c>
      <c r="Q80" s="39"/>
    </row>
    <row r="81" spans="2:17" s="19" customFormat="1" ht="45" customHeight="1">
      <c r="B81" s="21"/>
      <c r="C81" s="21"/>
      <c r="D81" s="19">
        <v>0</v>
      </c>
      <c r="E81" s="21" t="s">
        <v>2567</v>
      </c>
      <c r="F81" s="21" t="s">
        <v>2140</v>
      </c>
      <c r="G81" s="21" t="e">
        <v>#N/A</v>
      </c>
      <c r="H81" s="21" t="s">
        <v>2568</v>
      </c>
      <c r="I81" s="21" t="b">
        <v>0</v>
      </c>
      <c r="J81" s="21" t="s">
        <v>2569</v>
      </c>
      <c r="K81" s="21" t="s">
        <v>2570</v>
      </c>
      <c r="L81" s="21" t="s">
        <v>2571</v>
      </c>
      <c r="M81" s="21" t="s">
        <v>2085</v>
      </c>
      <c r="N81" s="39"/>
      <c r="O81" s="39"/>
      <c r="P81" s="39" t="s">
        <v>2138</v>
      </c>
      <c r="Q81" s="39"/>
    </row>
    <row r="82" spans="2:17" s="19" customFormat="1" ht="78.75">
      <c r="B82" s="21"/>
      <c r="C82" s="21"/>
      <c r="D82" s="19">
        <v>0</v>
      </c>
      <c r="E82" s="21" t="s">
        <v>2572</v>
      </c>
      <c r="F82" s="21" t="s">
        <v>2140</v>
      </c>
      <c r="G82" s="21" t="e">
        <v>#N/A</v>
      </c>
      <c r="H82" s="21" t="s">
        <v>2573</v>
      </c>
      <c r="I82" s="21" t="b">
        <v>0</v>
      </c>
      <c r="J82" s="21" t="s">
        <v>2574</v>
      </c>
      <c r="K82" s="21" t="s">
        <v>2575</v>
      </c>
      <c r="L82" s="21" t="s">
        <v>2576</v>
      </c>
      <c r="M82" s="21" t="s">
        <v>2086</v>
      </c>
      <c r="N82" s="39"/>
      <c r="O82" s="39"/>
      <c r="P82" s="39" t="s">
        <v>2138</v>
      </c>
      <c r="Q82" s="39"/>
    </row>
    <row r="83" spans="2:17" s="19" customFormat="1" ht="255" customHeight="1">
      <c r="B83" s="21"/>
      <c r="C83" s="21"/>
      <c r="D83" s="19">
        <v>0</v>
      </c>
      <c r="E83" s="21" t="s">
        <v>2577</v>
      </c>
      <c r="F83" s="21" t="s">
        <v>2140</v>
      </c>
      <c r="G83" s="21" t="e">
        <v>#N/A</v>
      </c>
      <c r="H83" s="21" t="s">
        <v>2578</v>
      </c>
      <c r="I83" s="21" t="b">
        <v>0</v>
      </c>
      <c r="J83" s="21" t="s">
        <v>2579</v>
      </c>
      <c r="K83" s="21" t="s">
        <v>2580</v>
      </c>
      <c r="L83" s="21" t="s">
        <v>2581</v>
      </c>
      <c r="M83" s="21" t="s">
        <v>2085</v>
      </c>
      <c r="N83" s="39"/>
      <c r="O83" s="39"/>
      <c r="P83" s="39" t="s">
        <v>2138</v>
      </c>
      <c r="Q83" s="39"/>
    </row>
    <row r="84" spans="2:17" s="19" customFormat="1" ht="45">
      <c r="B84" s="21" t="s">
        <v>1916</v>
      </c>
      <c r="C84" s="21"/>
      <c r="D84" s="19">
        <v>1</v>
      </c>
      <c r="E84" s="21"/>
      <c r="F84" s="21" t="s">
        <v>2138</v>
      </c>
      <c r="G84" s="21" t="s">
        <v>2138</v>
      </c>
      <c r="H84" s="21" t="s">
        <v>2139</v>
      </c>
      <c r="I84" s="21" t="s">
        <v>2138</v>
      </c>
      <c r="J84" s="21" t="s">
        <v>1917</v>
      </c>
      <c r="K84" s="21" t="s">
        <v>28</v>
      </c>
      <c r="L84" s="21" t="s">
        <v>2138</v>
      </c>
      <c r="M84" s="21" t="s">
        <v>2138</v>
      </c>
      <c r="N84" s="39"/>
      <c r="O84" s="39"/>
      <c r="P84" s="39" t="s">
        <v>2138</v>
      </c>
      <c r="Q84" s="39"/>
    </row>
    <row r="85" spans="2:17" s="19" customFormat="1" ht="45" customHeight="1">
      <c r="B85" s="21"/>
      <c r="C85" s="21"/>
      <c r="D85" s="19">
        <v>0</v>
      </c>
      <c r="E85" s="21" t="s">
        <v>2582</v>
      </c>
      <c r="F85" s="21" t="s">
        <v>2140</v>
      </c>
      <c r="G85" s="21" t="e">
        <v>#N/A</v>
      </c>
      <c r="H85" s="21" t="s">
        <v>2583</v>
      </c>
      <c r="I85" s="21" t="b">
        <v>0</v>
      </c>
      <c r="J85" s="21" t="s">
        <v>2584</v>
      </c>
      <c r="K85" s="21" t="s">
        <v>2585</v>
      </c>
      <c r="L85" s="21" t="s">
        <v>2586</v>
      </c>
      <c r="M85" s="21" t="s">
        <v>2086</v>
      </c>
      <c r="N85" s="39"/>
      <c r="O85" s="39"/>
      <c r="P85" s="39" t="s">
        <v>2138</v>
      </c>
      <c r="Q85" s="39"/>
    </row>
    <row r="86" spans="2:17" s="19" customFormat="1" ht="39" customHeight="1">
      <c r="B86" s="21"/>
      <c r="C86" s="21"/>
      <c r="D86" s="19">
        <v>0</v>
      </c>
      <c r="E86" s="21" t="s">
        <v>2587</v>
      </c>
      <c r="F86" s="21" t="s">
        <v>2140</v>
      </c>
      <c r="G86" s="21" t="e">
        <v>#N/A</v>
      </c>
      <c r="H86" s="21" t="s">
        <v>2588</v>
      </c>
      <c r="I86" s="21" t="b">
        <v>0</v>
      </c>
      <c r="J86" s="21" t="s">
        <v>2589</v>
      </c>
      <c r="K86" s="21" t="s">
        <v>2590</v>
      </c>
      <c r="L86" s="21" t="s">
        <v>2591</v>
      </c>
      <c r="M86" s="21" t="s">
        <v>2084</v>
      </c>
      <c r="N86" s="39"/>
      <c r="O86" s="39"/>
      <c r="P86" s="39" t="s">
        <v>2138</v>
      </c>
      <c r="Q86" s="39"/>
    </row>
    <row r="87" spans="2:17" s="19" customFormat="1" ht="33.75">
      <c r="B87" s="21"/>
      <c r="C87" s="21"/>
      <c r="D87" s="19">
        <v>0</v>
      </c>
      <c r="E87" s="21" t="s">
        <v>2592</v>
      </c>
      <c r="F87" s="21" t="s">
        <v>2140</v>
      </c>
      <c r="G87" s="21" t="e">
        <v>#N/A</v>
      </c>
      <c r="H87" s="21" t="s">
        <v>2593</v>
      </c>
      <c r="I87" s="21" t="b">
        <v>0</v>
      </c>
      <c r="J87" s="21" t="s">
        <v>2594</v>
      </c>
      <c r="K87" s="21" t="s">
        <v>2595</v>
      </c>
      <c r="L87" s="21" t="s">
        <v>2596</v>
      </c>
      <c r="M87" s="21" t="s">
        <v>2084</v>
      </c>
      <c r="N87" s="39"/>
      <c r="O87" s="39"/>
      <c r="P87" s="39" t="s">
        <v>2138</v>
      </c>
      <c r="Q87" s="39"/>
    </row>
    <row r="88" spans="2:17" s="19" customFormat="1" ht="33.75">
      <c r="B88" s="21" t="s">
        <v>734</v>
      </c>
      <c r="C88" s="21"/>
      <c r="D88" s="19">
        <v>1</v>
      </c>
      <c r="E88" s="21"/>
      <c r="F88" s="21" t="s">
        <v>2138</v>
      </c>
      <c r="G88" s="21" t="s">
        <v>2138</v>
      </c>
      <c r="H88" s="21" t="s">
        <v>2139</v>
      </c>
      <c r="I88" s="21" t="s">
        <v>2138</v>
      </c>
      <c r="J88" s="21" t="s">
        <v>1997</v>
      </c>
      <c r="K88" s="21" t="s">
        <v>28</v>
      </c>
      <c r="L88" s="21" t="s">
        <v>2138</v>
      </c>
      <c r="M88" s="21" t="s">
        <v>2138</v>
      </c>
      <c r="N88" s="39"/>
      <c r="O88" s="39"/>
      <c r="P88" s="39" t="s">
        <v>2138</v>
      </c>
      <c r="Q88" s="39"/>
    </row>
    <row r="89" spans="2:17" s="19" customFormat="1" ht="67.5">
      <c r="B89" s="21"/>
      <c r="C89" s="21" t="s">
        <v>735</v>
      </c>
      <c r="D89" s="19">
        <v>1</v>
      </c>
      <c r="E89" s="21"/>
      <c r="F89" s="21" t="s">
        <v>2138</v>
      </c>
      <c r="G89" s="21" t="s">
        <v>2138</v>
      </c>
      <c r="H89" s="21" t="s">
        <v>2139</v>
      </c>
      <c r="I89" s="21" t="s">
        <v>2138</v>
      </c>
      <c r="J89" s="21" t="s">
        <v>1810</v>
      </c>
      <c r="K89" s="21" t="s">
        <v>28</v>
      </c>
      <c r="L89" s="21" t="s">
        <v>2138</v>
      </c>
      <c r="M89" s="21" t="s">
        <v>2138</v>
      </c>
      <c r="N89" s="39"/>
      <c r="O89" s="39"/>
      <c r="P89" s="39" t="s">
        <v>2138</v>
      </c>
      <c r="Q89" s="39"/>
    </row>
    <row r="90" spans="2:17" s="19" customFormat="1" ht="351">
      <c r="B90" s="21"/>
      <c r="C90" s="21"/>
      <c r="D90" s="19">
        <v>0</v>
      </c>
      <c r="E90" s="21" t="s">
        <v>2597</v>
      </c>
      <c r="F90" s="21" t="s">
        <v>2140</v>
      </c>
      <c r="G90" s="21" t="e">
        <v>#N/A</v>
      </c>
      <c r="H90" s="21" t="s">
        <v>2598</v>
      </c>
      <c r="I90" s="21" t="b">
        <v>0</v>
      </c>
      <c r="J90" s="21" t="s">
        <v>2599</v>
      </c>
      <c r="K90" s="21" t="s">
        <v>731</v>
      </c>
      <c r="L90" s="104" t="s">
        <v>2600</v>
      </c>
      <c r="M90" s="21" t="s">
        <v>2084</v>
      </c>
      <c r="N90" s="39"/>
      <c r="O90" s="39"/>
      <c r="P90" s="39" t="s">
        <v>2138</v>
      </c>
      <c r="Q90" s="39"/>
    </row>
    <row r="91" spans="2:17" s="19" customFormat="1" ht="153.75" customHeight="1">
      <c r="B91" s="21"/>
      <c r="C91" s="21"/>
      <c r="D91" s="19">
        <v>0</v>
      </c>
      <c r="E91" s="21" t="s">
        <v>2601</v>
      </c>
      <c r="F91" s="21" t="s">
        <v>2140</v>
      </c>
      <c r="G91" s="21" t="e">
        <v>#N/A</v>
      </c>
      <c r="H91" s="21" t="s">
        <v>2602</v>
      </c>
      <c r="I91" s="21" t="b">
        <v>0</v>
      </c>
      <c r="J91" s="21" t="s">
        <v>2603</v>
      </c>
      <c r="K91" s="21" t="s">
        <v>2604</v>
      </c>
      <c r="L91" s="21" t="s">
        <v>2605</v>
      </c>
      <c r="M91" s="21" t="s">
        <v>2084</v>
      </c>
      <c r="N91" s="39"/>
      <c r="O91" s="39"/>
      <c r="P91" s="39" t="s">
        <v>2138</v>
      </c>
      <c r="Q91" s="39"/>
    </row>
    <row r="92" spans="2:17" s="19" customFormat="1" ht="135">
      <c r="B92" s="21"/>
      <c r="C92" s="21"/>
      <c r="D92" s="19">
        <v>0</v>
      </c>
      <c r="E92" s="21" t="s">
        <v>2606</v>
      </c>
      <c r="F92" s="21" t="s">
        <v>2140</v>
      </c>
      <c r="G92" s="21" t="e">
        <v>#N/A</v>
      </c>
      <c r="H92" s="21" t="s">
        <v>2607</v>
      </c>
      <c r="I92" s="21" t="b">
        <v>0</v>
      </c>
      <c r="J92" s="21" t="s">
        <v>2608</v>
      </c>
      <c r="K92" s="21" t="s">
        <v>2609</v>
      </c>
      <c r="L92" s="21" t="s">
        <v>2610</v>
      </c>
      <c r="M92" s="21" t="s">
        <v>2084</v>
      </c>
      <c r="N92" s="39"/>
      <c r="O92" s="39"/>
      <c r="P92" s="39" t="s">
        <v>2138</v>
      </c>
      <c r="Q92" s="39"/>
    </row>
    <row r="93" spans="2:17" s="19" customFormat="1" ht="82.5" customHeight="1">
      <c r="B93" s="21"/>
      <c r="C93" s="21"/>
      <c r="D93" s="19">
        <v>0</v>
      </c>
      <c r="E93" s="21" t="s">
        <v>2611</v>
      </c>
      <c r="F93" s="21" t="s">
        <v>2140</v>
      </c>
      <c r="G93" s="21" t="e">
        <v>#N/A</v>
      </c>
      <c r="H93" s="21" t="s">
        <v>2612</v>
      </c>
      <c r="I93" s="21" t="b">
        <v>0</v>
      </c>
      <c r="J93" s="21" t="s">
        <v>2613</v>
      </c>
      <c r="K93" s="21" t="s">
        <v>2614</v>
      </c>
      <c r="L93" s="21" t="s">
        <v>2615</v>
      </c>
      <c r="M93" s="21" t="s">
        <v>2085</v>
      </c>
      <c r="N93" s="39"/>
      <c r="O93" s="39"/>
      <c r="P93" s="39" t="s">
        <v>2138</v>
      </c>
      <c r="Q93" s="39"/>
    </row>
    <row r="94" spans="2:17" s="19" customFormat="1" ht="33.75">
      <c r="B94" s="21"/>
      <c r="C94" s="21" t="s">
        <v>1774</v>
      </c>
      <c r="D94" s="19">
        <v>1</v>
      </c>
      <c r="E94" s="21"/>
      <c r="F94" s="21" t="s">
        <v>2138</v>
      </c>
      <c r="G94" s="21" t="s">
        <v>2138</v>
      </c>
      <c r="H94" s="21" t="s">
        <v>2139</v>
      </c>
      <c r="I94" s="21" t="s">
        <v>2138</v>
      </c>
      <c r="J94" s="21" t="s">
        <v>1775</v>
      </c>
      <c r="K94" s="21" t="s">
        <v>28</v>
      </c>
      <c r="L94" s="21" t="s">
        <v>2138</v>
      </c>
      <c r="M94" s="21" t="s">
        <v>2138</v>
      </c>
      <c r="N94" s="39"/>
      <c r="O94" s="39"/>
      <c r="P94" s="39" t="s">
        <v>2138</v>
      </c>
      <c r="Q94" s="39"/>
    </row>
    <row r="95" spans="2:17" s="19" customFormat="1" ht="191.25" customHeight="1">
      <c r="B95" s="21"/>
      <c r="C95" s="21"/>
      <c r="D95" s="19">
        <v>0</v>
      </c>
      <c r="E95" s="21" t="s">
        <v>2616</v>
      </c>
      <c r="F95" s="21" t="s">
        <v>2140</v>
      </c>
      <c r="G95" s="21" t="e">
        <v>#N/A</v>
      </c>
      <c r="H95" s="21" t="s">
        <v>2617</v>
      </c>
      <c r="I95" s="21" t="b">
        <v>0</v>
      </c>
      <c r="J95" s="21" t="s">
        <v>2618</v>
      </c>
      <c r="K95" s="21" t="s">
        <v>2619</v>
      </c>
      <c r="L95" s="21" t="s">
        <v>2620</v>
      </c>
      <c r="M95" s="21" t="s">
        <v>2084</v>
      </c>
      <c r="N95" s="39"/>
      <c r="O95" s="39"/>
      <c r="P95" s="39" t="s">
        <v>2138</v>
      </c>
      <c r="Q95" s="39"/>
    </row>
    <row r="96" spans="2:17" s="19" customFormat="1" ht="85.5" customHeight="1">
      <c r="B96" s="21"/>
      <c r="C96" s="21"/>
      <c r="D96" s="19">
        <v>0</v>
      </c>
      <c r="E96" s="21" t="s">
        <v>2621</v>
      </c>
      <c r="F96" s="21" t="s">
        <v>2140</v>
      </c>
      <c r="G96" s="21" t="e">
        <v>#N/A</v>
      </c>
      <c r="H96" s="21" t="s">
        <v>2622</v>
      </c>
      <c r="I96" s="21" t="b">
        <v>0</v>
      </c>
      <c r="J96" s="21" t="s">
        <v>2623</v>
      </c>
      <c r="K96" s="21" t="s">
        <v>2624</v>
      </c>
      <c r="L96" s="21" t="s">
        <v>2625</v>
      </c>
      <c r="M96" s="21" t="s">
        <v>2084</v>
      </c>
      <c r="N96" s="39"/>
      <c r="O96" s="39"/>
      <c r="P96" s="39" t="s">
        <v>2138</v>
      </c>
      <c r="Q96" s="39"/>
    </row>
    <row r="97" spans="2:17" s="19" customFormat="1" ht="33.75">
      <c r="B97" s="21"/>
      <c r="C97" s="21" t="s">
        <v>1778</v>
      </c>
      <c r="D97" s="19">
        <v>1</v>
      </c>
      <c r="E97" s="21"/>
      <c r="F97" s="21" t="s">
        <v>2138</v>
      </c>
      <c r="G97" s="21" t="s">
        <v>2138</v>
      </c>
      <c r="H97" s="21" t="s">
        <v>2139</v>
      </c>
      <c r="I97" s="21" t="s">
        <v>2138</v>
      </c>
      <c r="J97" s="21" t="s">
        <v>3020</v>
      </c>
      <c r="K97" s="21" t="s">
        <v>28</v>
      </c>
      <c r="L97" s="21" t="s">
        <v>2138</v>
      </c>
      <c r="M97" s="21" t="s">
        <v>2138</v>
      </c>
      <c r="N97" s="39"/>
      <c r="O97" s="39"/>
      <c r="P97" s="39" t="s">
        <v>2138</v>
      </c>
      <c r="Q97" s="39"/>
    </row>
    <row r="98" spans="2:17" s="19" customFormat="1" ht="75.75" customHeight="1">
      <c r="B98" s="21"/>
      <c r="C98" s="21"/>
      <c r="D98" s="19">
        <v>0</v>
      </c>
      <c r="E98" s="21" t="s">
        <v>2626</v>
      </c>
      <c r="F98" s="21" t="s">
        <v>2140</v>
      </c>
      <c r="G98" s="21" t="e">
        <v>#N/A</v>
      </c>
      <c r="H98" s="21" t="s">
        <v>2627</v>
      </c>
      <c r="I98" s="21" t="b">
        <v>0</v>
      </c>
      <c r="J98" s="21" t="s">
        <v>2628</v>
      </c>
      <c r="K98" s="21" t="s">
        <v>2629</v>
      </c>
      <c r="L98" s="21" t="s">
        <v>2630</v>
      </c>
      <c r="M98" s="21" t="s">
        <v>2086</v>
      </c>
      <c r="N98" s="39"/>
      <c r="O98" s="39"/>
      <c r="P98" s="39" t="s">
        <v>2138</v>
      </c>
      <c r="Q98" s="39"/>
    </row>
    <row r="99" spans="2:17" s="19" customFormat="1" ht="33.75">
      <c r="B99" s="21"/>
      <c r="C99" s="21" t="s">
        <v>1789</v>
      </c>
      <c r="D99" s="19">
        <v>1</v>
      </c>
      <c r="E99" s="21"/>
      <c r="F99" s="21" t="s">
        <v>2138</v>
      </c>
      <c r="G99" s="21" t="s">
        <v>2138</v>
      </c>
      <c r="H99" s="21" t="s">
        <v>2139</v>
      </c>
      <c r="I99" s="21" t="s">
        <v>2138</v>
      </c>
      <c r="J99" s="21" t="s">
        <v>1790</v>
      </c>
      <c r="K99" s="21" t="s">
        <v>28</v>
      </c>
      <c r="L99" s="21" t="s">
        <v>2138</v>
      </c>
      <c r="M99" s="21" t="s">
        <v>2138</v>
      </c>
      <c r="N99" s="39"/>
      <c r="O99" s="39"/>
      <c r="P99" s="39" t="s">
        <v>2138</v>
      </c>
      <c r="Q99" s="39"/>
    </row>
    <row r="100" spans="2:17" s="19" customFormat="1" ht="62.25" customHeight="1">
      <c r="B100" s="21"/>
      <c r="C100" s="21"/>
      <c r="D100" s="19">
        <v>0</v>
      </c>
      <c r="E100" s="21" t="s">
        <v>2631</v>
      </c>
      <c r="F100" s="21" t="s">
        <v>2140</v>
      </c>
      <c r="G100" s="21" t="e">
        <v>#N/A</v>
      </c>
      <c r="H100" s="21" t="s">
        <v>2632</v>
      </c>
      <c r="I100" s="21" t="b">
        <v>0</v>
      </c>
      <c r="J100" s="21" t="s">
        <v>2633</v>
      </c>
      <c r="K100" s="21" t="s">
        <v>2634</v>
      </c>
      <c r="L100" s="21" t="s">
        <v>2635</v>
      </c>
      <c r="M100" s="21" t="s">
        <v>2085</v>
      </c>
      <c r="N100" s="39"/>
      <c r="O100" s="39"/>
      <c r="P100" s="39" t="s">
        <v>2138</v>
      </c>
      <c r="Q100" s="39"/>
    </row>
    <row r="101" spans="2:17" s="19" customFormat="1" ht="86.25" customHeight="1">
      <c r="B101" s="21"/>
      <c r="C101" s="21"/>
      <c r="D101" s="19">
        <v>0</v>
      </c>
      <c r="E101" s="21" t="s">
        <v>2636</v>
      </c>
      <c r="F101" s="21" t="s">
        <v>2140</v>
      </c>
      <c r="G101" s="21" t="e">
        <v>#N/A</v>
      </c>
      <c r="H101" s="21" t="s">
        <v>2637</v>
      </c>
      <c r="I101" s="21" t="b">
        <v>0</v>
      </c>
      <c r="J101" s="21" t="s">
        <v>2638</v>
      </c>
      <c r="K101" s="21" t="s">
        <v>2639</v>
      </c>
      <c r="L101" s="21" t="s">
        <v>2640</v>
      </c>
      <c r="M101" s="21" t="s">
        <v>2084</v>
      </c>
      <c r="N101" s="39"/>
      <c r="O101" s="39"/>
      <c r="P101" s="39" t="s">
        <v>2138</v>
      </c>
      <c r="Q101" s="39"/>
    </row>
    <row r="102" spans="2:17" s="19" customFormat="1" ht="33.75">
      <c r="B102" s="21"/>
      <c r="C102" s="21" t="s">
        <v>742</v>
      </c>
      <c r="D102" s="19">
        <v>1</v>
      </c>
      <c r="E102" s="21"/>
      <c r="F102" s="21" t="s">
        <v>2138</v>
      </c>
      <c r="G102" s="21" t="s">
        <v>2138</v>
      </c>
      <c r="H102" s="21" t="s">
        <v>2139</v>
      </c>
      <c r="I102" s="21" t="s">
        <v>2138</v>
      </c>
      <c r="J102" s="21" t="s">
        <v>1786</v>
      </c>
      <c r="K102" s="21" t="s">
        <v>28</v>
      </c>
      <c r="L102" s="21" t="s">
        <v>2138</v>
      </c>
      <c r="M102" s="21" t="s">
        <v>2138</v>
      </c>
      <c r="N102" s="39"/>
      <c r="O102" s="39"/>
      <c r="P102" s="39" t="s">
        <v>2138</v>
      </c>
      <c r="Q102" s="39"/>
    </row>
    <row r="103" spans="2:17" s="19" customFormat="1" ht="409.5" customHeight="1">
      <c r="B103" s="21"/>
      <c r="C103" s="21"/>
      <c r="D103" s="19">
        <v>0</v>
      </c>
      <c r="E103" s="21" t="s">
        <v>2641</v>
      </c>
      <c r="F103" s="21" t="s">
        <v>2140</v>
      </c>
      <c r="G103" s="21" t="e">
        <v>#N/A</v>
      </c>
      <c r="H103" s="21" t="s">
        <v>2642</v>
      </c>
      <c r="I103" s="21" t="b">
        <v>0</v>
      </c>
      <c r="J103" s="21" t="s">
        <v>2643</v>
      </c>
      <c r="K103" s="21" t="s">
        <v>739</v>
      </c>
      <c r="L103" s="21" t="s">
        <v>2644</v>
      </c>
      <c r="M103" s="21" t="s">
        <v>2084</v>
      </c>
      <c r="N103" s="39"/>
      <c r="O103" s="39"/>
      <c r="P103" s="39" t="s">
        <v>2138</v>
      </c>
      <c r="Q103" s="39"/>
    </row>
    <row r="104" spans="2:17" s="19" customFormat="1" ht="207" customHeight="1">
      <c r="B104" s="21"/>
      <c r="C104" s="21"/>
      <c r="D104" s="19">
        <v>0</v>
      </c>
      <c r="E104" s="21" t="s">
        <v>2645</v>
      </c>
      <c r="F104" s="21" t="s">
        <v>2140</v>
      </c>
      <c r="G104" s="21" t="e">
        <v>#N/A</v>
      </c>
      <c r="H104" s="21" t="s">
        <v>2646</v>
      </c>
      <c r="I104" s="21" t="b">
        <v>0</v>
      </c>
      <c r="J104" s="21" t="s">
        <v>2647</v>
      </c>
      <c r="K104" s="21" t="s">
        <v>2648</v>
      </c>
      <c r="L104" s="21" t="s">
        <v>2649</v>
      </c>
      <c r="M104" s="21" t="s">
        <v>2084</v>
      </c>
      <c r="N104" s="39"/>
      <c r="O104" s="39"/>
      <c r="P104" s="39" t="s">
        <v>2138</v>
      </c>
      <c r="Q104" s="39"/>
    </row>
    <row r="105" spans="2:17" s="19" customFormat="1" ht="390">
      <c r="B105" s="21"/>
      <c r="C105" s="21"/>
      <c r="D105" s="19">
        <v>0</v>
      </c>
      <c r="E105" s="21" t="s">
        <v>2650</v>
      </c>
      <c r="F105" s="21" t="s">
        <v>2140</v>
      </c>
      <c r="G105" s="21" t="e">
        <v>#N/A</v>
      </c>
      <c r="H105" s="21" t="s">
        <v>2651</v>
      </c>
      <c r="I105" s="21" t="b">
        <v>0</v>
      </c>
      <c r="J105" s="21" t="s">
        <v>2652</v>
      </c>
      <c r="K105" s="21" t="s">
        <v>2653</v>
      </c>
      <c r="L105" s="104" t="s">
        <v>2654</v>
      </c>
      <c r="M105" s="21" t="s">
        <v>2084</v>
      </c>
      <c r="N105" s="39"/>
      <c r="O105" s="39"/>
      <c r="P105" s="39" t="s">
        <v>2138</v>
      </c>
      <c r="Q105" s="39"/>
    </row>
    <row r="106" spans="2:17" s="19" customFormat="1" ht="93.75" customHeight="1">
      <c r="B106" s="21"/>
      <c r="C106" s="21"/>
      <c r="D106" s="19">
        <v>0</v>
      </c>
      <c r="E106" s="21" t="s">
        <v>2655</v>
      </c>
      <c r="F106" s="21" t="s">
        <v>2140</v>
      </c>
      <c r="G106" s="21" t="e">
        <v>#N/A</v>
      </c>
      <c r="H106" s="21" t="s">
        <v>2656</v>
      </c>
      <c r="I106" s="21" t="b">
        <v>0</v>
      </c>
      <c r="J106" s="21" t="s">
        <v>2657</v>
      </c>
      <c r="K106" s="21" t="s">
        <v>746</v>
      </c>
      <c r="L106" s="21" t="s">
        <v>2658</v>
      </c>
      <c r="M106" s="21" t="s">
        <v>2084</v>
      </c>
      <c r="N106" s="39"/>
      <c r="O106" s="39"/>
      <c r="P106" s="39" t="s">
        <v>2138</v>
      </c>
      <c r="Q106" s="39"/>
    </row>
    <row r="107" spans="2:17" s="19" customFormat="1" ht="84.75" customHeight="1">
      <c r="B107" s="21"/>
      <c r="C107" s="21"/>
      <c r="D107" s="19">
        <v>0</v>
      </c>
      <c r="E107" s="21" t="s">
        <v>2659</v>
      </c>
      <c r="F107" s="21" t="s">
        <v>2140</v>
      </c>
      <c r="G107" s="21" t="e">
        <v>#N/A</v>
      </c>
      <c r="H107" s="21" t="s">
        <v>2660</v>
      </c>
      <c r="I107" s="21" t="b">
        <v>0</v>
      </c>
      <c r="J107" s="21" t="s">
        <v>2661</v>
      </c>
      <c r="K107" s="21" t="s">
        <v>758</v>
      </c>
      <c r="L107" s="21" t="s">
        <v>2662</v>
      </c>
      <c r="M107" s="21" t="s">
        <v>2084</v>
      </c>
      <c r="N107" s="39"/>
      <c r="O107" s="39"/>
      <c r="P107" s="39" t="s">
        <v>2138</v>
      </c>
      <c r="Q107" s="39"/>
    </row>
    <row r="108" spans="2:17" s="19" customFormat="1" ht="117.75" customHeight="1">
      <c r="B108" s="21"/>
      <c r="C108" s="21"/>
      <c r="D108" s="19">
        <v>0</v>
      </c>
      <c r="E108" s="21" t="s">
        <v>2663</v>
      </c>
      <c r="F108" s="21" t="s">
        <v>2140</v>
      </c>
      <c r="G108" s="21" t="e">
        <v>#N/A</v>
      </c>
      <c r="H108" s="21" t="s">
        <v>2664</v>
      </c>
      <c r="I108" s="21" t="b">
        <v>0</v>
      </c>
      <c r="J108" s="21" t="s">
        <v>2665</v>
      </c>
      <c r="K108" s="21" t="s">
        <v>752</v>
      </c>
      <c r="L108" s="21" t="s">
        <v>2666</v>
      </c>
      <c r="M108" s="21" t="s">
        <v>2084</v>
      </c>
      <c r="N108" s="39"/>
      <c r="O108" s="39"/>
      <c r="P108" s="39" t="s">
        <v>2138</v>
      </c>
      <c r="Q108" s="39"/>
    </row>
    <row r="109" spans="2:17" s="19" customFormat="1" ht="33.75">
      <c r="B109" s="21" t="s">
        <v>605</v>
      </c>
      <c r="C109" s="21"/>
      <c r="D109" s="19">
        <v>1</v>
      </c>
      <c r="E109" s="21"/>
      <c r="F109" s="21" t="s">
        <v>2138</v>
      </c>
      <c r="G109" s="21" t="s">
        <v>2138</v>
      </c>
      <c r="H109" s="21" t="s">
        <v>2139</v>
      </c>
      <c r="I109" s="21" t="s">
        <v>2138</v>
      </c>
      <c r="J109" s="21" t="s">
        <v>965</v>
      </c>
      <c r="K109" s="21" t="s">
        <v>28</v>
      </c>
      <c r="L109" s="21" t="s">
        <v>2138</v>
      </c>
      <c r="M109" s="21" t="s">
        <v>2138</v>
      </c>
      <c r="N109" s="39"/>
      <c r="O109" s="39"/>
      <c r="P109" s="39" t="s">
        <v>2138</v>
      </c>
      <c r="Q109" s="39"/>
    </row>
    <row r="110" spans="2:17" s="19" customFormat="1" ht="45">
      <c r="B110" s="21"/>
      <c r="C110" s="21" t="s">
        <v>606</v>
      </c>
      <c r="D110" s="19">
        <v>1</v>
      </c>
      <c r="E110" s="21"/>
      <c r="F110" s="21" t="s">
        <v>2138</v>
      </c>
      <c r="G110" s="21" t="s">
        <v>2138</v>
      </c>
      <c r="H110" s="21" t="s">
        <v>2139</v>
      </c>
      <c r="I110" s="21" t="s">
        <v>2138</v>
      </c>
      <c r="J110" s="21" t="s">
        <v>1707</v>
      </c>
      <c r="K110" s="21" t="s">
        <v>28</v>
      </c>
      <c r="L110" s="21" t="s">
        <v>2138</v>
      </c>
      <c r="M110" s="21" t="s">
        <v>2138</v>
      </c>
      <c r="N110" s="39"/>
      <c r="O110" s="39"/>
      <c r="P110" s="39" t="s">
        <v>2138</v>
      </c>
      <c r="Q110" s="39"/>
    </row>
    <row r="111" spans="2:17" s="19" customFormat="1" ht="220.5" customHeight="1">
      <c r="B111" s="21"/>
      <c r="C111" s="21"/>
      <c r="D111" s="19">
        <v>0</v>
      </c>
      <c r="E111" s="21" t="s">
        <v>2667</v>
      </c>
      <c r="F111" s="21" t="s">
        <v>2140</v>
      </c>
      <c r="G111" s="21" t="e">
        <v>#N/A</v>
      </c>
      <c r="H111" s="21" t="s">
        <v>2668</v>
      </c>
      <c r="I111" s="21" t="b">
        <v>0</v>
      </c>
      <c r="J111" s="21" t="s">
        <v>2669</v>
      </c>
      <c r="K111" s="21" t="s">
        <v>610</v>
      </c>
      <c r="L111" s="21" t="s">
        <v>2670</v>
      </c>
      <c r="M111" s="21" t="s">
        <v>2084</v>
      </c>
      <c r="N111" s="39"/>
      <c r="O111" s="39"/>
      <c r="P111" s="39" t="s">
        <v>2138</v>
      </c>
      <c r="Q111" s="39"/>
    </row>
    <row r="112" spans="2:17" s="19" customFormat="1" ht="112.5">
      <c r="B112" s="21"/>
      <c r="C112" s="21"/>
      <c r="D112" s="19">
        <v>0</v>
      </c>
      <c r="E112" s="21" t="s">
        <v>2671</v>
      </c>
      <c r="F112" s="21" t="s">
        <v>2140</v>
      </c>
      <c r="G112" s="21" t="e">
        <v>#N/A</v>
      </c>
      <c r="H112" s="21" t="s">
        <v>2672</v>
      </c>
      <c r="I112" s="21" t="b">
        <v>0</v>
      </c>
      <c r="J112" s="21" t="s">
        <v>2673</v>
      </c>
      <c r="K112" s="21" t="s">
        <v>602</v>
      </c>
      <c r="L112" s="21" t="s">
        <v>604</v>
      </c>
      <c r="M112" s="21" t="s">
        <v>2084</v>
      </c>
      <c r="N112" s="39"/>
      <c r="O112" s="39"/>
      <c r="P112" s="39" t="s">
        <v>2138</v>
      </c>
      <c r="Q112" s="39"/>
    </row>
    <row r="113" spans="2:17" s="19" customFormat="1" ht="33.75">
      <c r="B113" s="21"/>
      <c r="C113" s="21" t="s">
        <v>633</v>
      </c>
      <c r="D113" s="19">
        <v>1</v>
      </c>
      <c r="E113" s="21"/>
      <c r="F113" s="21" t="s">
        <v>2138</v>
      </c>
      <c r="G113" s="21" t="s">
        <v>2138</v>
      </c>
      <c r="H113" s="21" t="s">
        <v>2139</v>
      </c>
      <c r="I113" s="21" t="s">
        <v>2138</v>
      </c>
      <c r="J113" s="21" t="s">
        <v>1700</v>
      </c>
      <c r="K113" s="21" t="s">
        <v>28</v>
      </c>
      <c r="L113" s="21" t="s">
        <v>2138</v>
      </c>
      <c r="M113" s="21" t="s">
        <v>2138</v>
      </c>
      <c r="N113" s="39"/>
      <c r="O113" s="39"/>
      <c r="P113" s="39" t="s">
        <v>2138</v>
      </c>
      <c r="Q113" s="39"/>
    </row>
    <row r="114" spans="2:17" s="19" customFormat="1" ht="321" customHeight="1">
      <c r="B114" s="21"/>
      <c r="C114" s="21"/>
      <c r="D114" s="19">
        <v>0</v>
      </c>
      <c r="E114" s="21" t="s">
        <v>2674</v>
      </c>
      <c r="F114" s="21" t="s">
        <v>2140</v>
      </c>
      <c r="G114" s="21" t="e">
        <v>#N/A</v>
      </c>
      <c r="H114" s="21" t="s">
        <v>2675</v>
      </c>
      <c r="I114" s="21" t="b">
        <v>0</v>
      </c>
      <c r="J114" s="21" t="s">
        <v>2676</v>
      </c>
      <c r="K114" s="21" t="s">
        <v>630</v>
      </c>
      <c r="L114" s="21" t="s">
        <v>2677</v>
      </c>
      <c r="M114" s="21" t="s">
        <v>2084</v>
      </c>
      <c r="N114" s="39"/>
      <c r="O114" s="39"/>
      <c r="P114" s="39" t="s">
        <v>2138</v>
      </c>
      <c r="Q114" s="39"/>
    </row>
    <row r="115" spans="2:17" s="19" customFormat="1" ht="165" customHeight="1">
      <c r="B115" s="21"/>
      <c r="C115" s="21"/>
      <c r="D115" s="19">
        <v>0</v>
      </c>
      <c r="E115" s="21" t="s">
        <v>2678</v>
      </c>
      <c r="F115" s="21" t="s">
        <v>2140</v>
      </c>
      <c r="G115" s="21" t="e">
        <v>#N/A</v>
      </c>
      <c r="H115" s="21" t="s">
        <v>2679</v>
      </c>
      <c r="I115" s="21" t="b">
        <v>0</v>
      </c>
      <c r="J115" s="21" t="s">
        <v>2680</v>
      </c>
      <c r="K115" s="21" t="s">
        <v>2681</v>
      </c>
      <c r="L115" s="21" t="s">
        <v>2682</v>
      </c>
      <c r="M115" s="21" t="s">
        <v>2085</v>
      </c>
      <c r="N115" s="39"/>
      <c r="O115" s="39"/>
      <c r="P115" s="39" t="s">
        <v>2138</v>
      </c>
      <c r="Q115" s="39"/>
    </row>
    <row r="116" spans="2:17" s="19" customFormat="1" ht="33.75">
      <c r="B116" s="21"/>
      <c r="C116" s="21" t="s">
        <v>1673</v>
      </c>
      <c r="D116" s="19">
        <v>1</v>
      </c>
      <c r="E116" s="21"/>
      <c r="F116" s="21" t="s">
        <v>2138</v>
      </c>
      <c r="G116" s="21" t="s">
        <v>2138</v>
      </c>
      <c r="H116" s="21" t="s">
        <v>2139</v>
      </c>
      <c r="I116" s="21" t="s">
        <v>2138</v>
      </c>
      <c r="J116" s="21" t="s">
        <v>1674</v>
      </c>
      <c r="K116" s="21" t="s">
        <v>28</v>
      </c>
      <c r="L116" s="21" t="s">
        <v>2138</v>
      </c>
      <c r="M116" s="21" t="s">
        <v>2138</v>
      </c>
      <c r="N116" s="39"/>
      <c r="O116" s="39"/>
      <c r="P116" s="39" t="s">
        <v>2138</v>
      </c>
      <c r="Q116" s="39"/>
    </row>
    <row r="117" spans="2:17" s="19" customFormat="1" ht="146.25">
      <c r="B117" s="21"/>
      <c r="C117" s="21"/>
      <c r="D117" s="19">
        <v>0</v>
      </c>
      <c r="E117" s="21" t="s">
        <v>2683</v>
      </c>
      <c r="F117" s="21" t="s">
        <v>2140</v>
      </c>
      <c r="G117" s="21" t="e">
        <v>#N/A</v>
      </c>
      <c r="H117" s="21" t="s">
        <v>2684</v>
      </c>
      <c r="I117" s="21" t="b">
        <v>0</v>
      </c>
      <c r="J117" s="21" t="s">
        <v>2685</v>
      </c>
      <c r="K117" s="21" t="s">
        <v>2686</v>
      </c>
      <c r="L117" s="21" t="s">
        <v>2687</v>
      </c>
      <c r="M117" s="21" t="s">
        <v>2084</v>
      </c>
      <c r="N117" s="39"/>
      <c r="O117" s="39"/>
      <c r="P117" s="39" t="s">
        <v>2138</v>
      </c>
      <c r="Q117" s="39"/>
    </row>
    <row r="118" spans="2:17" s="19" customFormat="1" ht="78.75">
      <c r="B118" s="21"/>
      <c r="C118" s="21"/>
      <c r="D118" s="19">
        <v>0</v>
      </c>
      <c r="E118" s="21" t="s">
        <v>2688</v>
      </c>
      <c r="F118" s="21" t="s">
        <v>2140</v>
      </c>
      <c r="G118" s="21" t="e">
        <v>#N/A</v>
      </c>
      <c r="H118" s="21" t="s">
        <v>2689</v>
      </c>
      <c r="I118" s="21" t="b">
        <v>0</v>
      </c>
      <c r="J118" s="21" t="s">
        <v>2690</v>
      </c>
      <c r="K118" s="21" t="s">
        <v>2691</v>
      </c>
      <c r="L118" s="21" t="s">
        <v>2692</v>
      </c>
      <c r="M118" s="21" t="s">
        <v>2084</v>
      </c>
      <c r="N118" s="39"/>
      <c r="O118" s="39"/>
      <c r="P118" s="39" t="s">
        <v>2138</v>
      </c>
      <c r="Q118" s="39"/>
    </row>
    <row r="119" spans="2:17" s="19" customFormat="1" ht="62.25" customHeight="1">
      <c r="B119" s="21"/>
      <c r="C119" s="21"/>
      <c r="D119" s="19">
        <v>0</v>
      </c>
      <c r="E119" s="21" t="s">
        <v>2693</v>
      </c>
      <c r="F119" s="21" t="s">
        <v>2140</v>
      </c>
      <c r="G119" s="21" t="e">
        <v>#N/A</v>
      </c>
      <c r="H119" s="21" t="s">
        <v>2694</v>
      </c>
      <c r="I119" s="21" t="b">
        <v>0</v>
      </c>
      <c r="J119" s="21" t="s">
        <v>2695</v>
      </c>
      <c r="K119" s="21" t="s">
        <v>2696</v>
      </c>
      <c r="L119" s="21" t="s">
        <v>2697</v>
      </c>
      <c r="M119" s="21" t="s">
        <v>2086</v>
      </c>
      <c r="N119" s="39"/>
      <c r="O119" s="39"/>
      <c r="P119" s="39" t="s">
        <v>2138</v>
      </c>
      <c r="Q119" s="39"/>
    </row>
    <row r="120" spans="2:17" s="19" customFormat="1" ht="60" customHeight="1">
      <c r="B120" s="21"/>
      <c r="C120" s="21"/>
      <c r="D120" s="19">
        <v>0</v>
      </c>
      <c r="E120" s="21" t="s">
        <v>2698</v>
      </c>
      <c r="F120" s="21" t="s">
        <v>2140</v>
      </c>
      <c r="G120" s="21" t="e">
        <v>#N/A</v>
      </c>
      <c r="H120" s="21" t="s">
        <v>2699</v>
      </c>
      <c r="I120" s="21" t="b">
        <v>0</v>
      </c>
      <c r="J120" s="21" t="s">
        <v>2700</v>
      </c>
      <c r="K120" s="21" t="s">
        <v>2701</v>
      </c>
      <c r="L120" s="21" t="s">
        <v>2702</v>
      </c>
      <c r="M120" s="21" t="s">
        <v>2086</v>
      </c>
      <c r="N120" s="39"/>
      <c r="O120" s="39"/>
      <c r="P120" s="39" t="s">
        <v>2138</v>
      </c>
      <c r="Q120" s="39"/>
    </row>
    <row r="121" spans="2:17" s="19" customFormat="1" ht="85.5" customHeight="1">
      <c r="B121" s="21"/>
      <c r="C121" s="21"/>
      <c r="D121" s="19">
        <v>0</v>
      </c>
      <c r="E121" s="21" t="s">
        <v>2703</v>
      </c>
      <c r="F121" s="21" t="s">
        <v>2140</v>
      </c>
      <c r="G121" s="21" t="e">
        <v>#N/A</v>
      </c>
      <c r="H121" s="21" t="s">
        <v>2704</v>
      </c>
      <c r="I121" s="21" t="b">
        <v>0</v>
      </c>
      <c r="J121" s="21" t="s">
        <v>2705</v>
      </c>
      <c r="K121" s="21" t="s">
        <v>2706</v>
      </c>
      <c r="L121" s="21" t="s">
        <v>2707</v>
      </c>
      <c r="M121" s="21" t="s">
        <v>2086</v>
      </c>
      <c r="N121" s="39"/>
      <c r="O121" s="39"/>
      <c r="P121" s="39" t="s">
        <v>2138</v>
      </c>
      <c r="Q121" s="39"/>
    </row>
    <row r="122" spans="2:17" s="19" customFormat="1" ht="41.25" customHeight="1">
      <c r="B122" s="21"/>
      <c r="C122" s="21"/>
      <c r="D122" s="19">
        <v>0</v>
      </c>
      <c r="E122" s="21" t="s">
        <v>2708</v>
      </c>
      <c r="F122" s="21" t="s">
        <v>2140</v>
      </c>
      <c r="G122" s="21" t="e">
        <v>#N/A</v>
      </c>
      <c r="H122" s="21" t="s">
        <v>2709</v>
      </c>
      <c r="I122" s="21" t="b">
        <v>0</v>
      </c>
      <c r="J122" s="21" t="s">
        <v>2710</v>
      </c>
      <c r="K122" s="21" t="s">
        <v>2711</v>
      </c>
      <c r="L122" s="21" t="s">
        <v>2712</v>
      </c>
      <c r="M122" s="21" t="s">
        <v>2084</v>
      </c>
      <c r="N122" s="39"/>
      <c r="O122" s="39"/>
      <c r="P122" s="39" t="s">
        <v>2138</v>
      </c>
      <c r="Q122" s="39"/>
    </row>
    <row r="123" spans="2:17" s="19" customFormat="1" ht="45">
      <c r="B123" s="21"/>
      <c r="C123" s="21" t="s">
        <v>1661</v>
      </c>
      <c r="D123" s="19">
        <v>1</v>
      </c>
      <c r="E123" s="21"/>
      <c r="F123" s="21" t="s">
        <v>2138</v>
      </c>
      <c r="G123" s="21" t="s">
        <v>2138</v>
      </c>
      <c r="H123" s="21" t="s">
        <v>2139</v>
      </c>
      <c r="I123" s="21" t="s">
        <v>2138</v>
      </c>
      <c r="J123" s="21" t="s">
        <v>1662</v>
      </c>
      <c r="K123" s="21" t="s">
        <v>28</v>
      </c>
      <c r="L123" s="21" t="s">
        <v>2138</v>
      </c>
      <c r="M123" s="21" t="s">
        <v>2138</v>
      </c>
      <c r="N123" s="39"/>
      <c r="O123" s="39"/>
      <c r="P123" s="39" t="s">
        <v>2138</v>
      </c>
      <c r="Q123" s="39"/>
    </row>
    <row r="124" spans="2:17" s="19" customFormat="1" ht="52.5" customHeight="1">
      <c r="B124" s="21"/>
      <c r="C124" s="21"/>
      <c r="D124" s="19">
        <v>0</v>
      </c>
      <c r="E124" s="21" t="s">
        <v>2713</v>
      </c>
      <c r="F124" s="21" t="s">
        <v>2140</v>
      </c>
      <c r="G124" s="21" t="e">
        <v>#N/A</v>
      </c>
      <c r="H124" s="21" t="s">
        <v>2714</v>
      </c>
      <c r="I124" s="21" t="b">
        <v>0</v>
      </c>
      <c r="J124" s="21" t="s">
        <v>2715</v>
      </c>
      <c r="K124" s="21" t="s">
        <v>2716</v>
      </c>
      <c r="L124" s="21" t="s">
        <v>2717</v>
      </c>
      <c r="M124" s="21" t="s">
        <v>2086</v>
      </c>
      <c r="N124" s="39"/>
      <c r="O124" s="39"/>
      <c r="P124" s="39" t="s">
        <v>2138</v>
      </c>
      <c r="Q124" s="39"/>
    </row>
    <row r="125" spans="2:17" s="19" customFormat="1" ht="45">
      <c r="B125" s="21"/>
      <c r="C125" s="21" t="s">
        <v>1653</v>
      </c>
      <c r="D125" s="19">
        <v>1</v>
      </c>
      <c r="E125" s="21"/>
      <c r="F125" s="21" t="s">
        <v>2138</v>
      </c>
      <c r="G125" s="21" t="s">
        <v>2138</v>
      </c>
      <c r="H125" s="21" t="s">
        <v>2139</v>
      </c>
      <c r="I125" s="21" t="s">
        <v>2138</v>
      </c>
      <c r="J125" s="21" t="s">
        <v>1654</v>
      </c>
      <c r="K125" s="21" t="s">
        <v>28</v>
      </c>
      <c r="L125" s="21" t="s">
        <v>2138</v>
      </c>
      <c r="M125" s="21" t="s">
        <v>2138</v>
      </c>
      <c r="N125" s="39"/>
      <c r="O125" s="39"/>
      <c r="P125" s="39" t="s">
        <v>2138</v>
      </c>
      <c r="Q125" s="39"/>
    </row>
    <row r="126" spans="2:17" s="19" customFormat="1" ht="97.5" customHeight="1">
      <c r="B126" s="21"/>
      <c r="C126" s="21"/>
      <c r="D126" s="19">
        <v>0</v>
      </c>
      <c r="E126" s="21" t="s">
        <v>2718</v>
      </c>
      <c r="F126" s="21" t="s">
        <v>2140</v>
      </c>
      <c r="G126" s="21" t="e">
        <v>#N/A</v>
      </c>
      <c r="H126" s="21" t="s">
        <v>2719</v>
      </c>
      <c r="I126" s="21" t="b">
        <v>0</v>
      </c>
      <c r="J126" s="21" t="s">
        <v>2720</v>
      </c>
      <c r="K126" s="21" t="s">
        <v>2721</v>
      </c>
      <c r="L126" s="21" t="s">
        <v>2722</v>
      </c>
      <c r="M126" s="21" t="s">
        <v>2086</v>
      </c>
      <c r="N126" s="39"/>
      <c r="O126" s="39"/>
      <c r="P126" s="39" t="s">
        <v>2138</v>
      </c>
      <c r="Q126" s="39"/>
    </row>
    <row r="127" spans="2:17" s="19" customFormat="1" ht="45">
      <c r="B127" s="21"/>
      <c r="C127" s="21" t="s">
        <v>1692</v>
      </c>
      <c r="D127" s="19">
        <v>1</v>
      </c>
      <c r="E127" s="21"/>
      <c r="F127" s="21" t="s">
        <v>2138</v>
      </c>
      <c r="G127" s="21" t="s">
        <v>2138</v>
      </c>
      <c r="H127" s="21" t="s">
        <v>2139</v>
      </c>
      <c r="I127" s="21" t="s">
        <v>2138</v>
      </c>
      <c r="J127" s="21" t="s">
        <v>1693</v>
      </c>
      <c r="K127" s="21" t="s">
        <v>28</v>
      </c>
      <c r="L127" s="21" t="s">
        <v>2138</v>
      </c>
      <c r="M127" s="21" t="s">
        <v>2138</v>
      </c>
      <c r="N127" s="39"/>
      <c r="O127" s="39"/>
      <c r="P127" s="39" t="s">
        <v>2138</v>
      </c>
      <c r="Q127" s="39"/>
    </row>
    <row r="128" spans="2:17" s="19" customFormat="1" ht="220.5" customHeight="1">
      <c r="B128" s="21"/>
      <c r="C128" s="21"/>
      <c r="D128" s="19">
        <v>0</v>
      </c>
      <c r="E128" s="21" t="s">
        <v>2723</v>
      </c>
      <c r="F128" s="21" t="s">
        <v>2140</v>
      </c>
      <c r="G128" s="21" t="e">
        <v>#N/A</v>
      </c>
      <c r="H128" s="21" t="s">
        <v>2724</v>
      </c>
      <c r="I128" s="21" t="b">
        <v>0</v>
      </c>
      <c r="J128" s="21" t="s">
        <v>2725</v>
      </c>
      <c r="K128" s="21" t="s">
        <v>2726</v>
      </c>
      <c r="L128" s="21" t="s">
        <v>2727</v>
      </c>
      <c r="M128" s="21" t="s">
        <v>2086</v>
      </c>
      <c r="N128" s="39"/>
      <c r="O128" s="39"/>
      <c r="P128" s="39" t="s">
        <v>2138</v>
      </c>
      <c r="Q128" s="39"/>
    </row>
    <row r="129" spans="2:17" s="19" customFormat="1" ht="78.75">
      <c r="B129" s="21"/>
      <c r="C129" s="21" t="s">
        <v>620</v>
      </c>
      <c r="D129" s="19">
        <v>1</v>
      </c>
      <c r="E129" s="21"/>
      <c r="F129" s="21" t="s">
        <v>2138</v>
      </c>
      <c r="G129" s="21" t="s">
        <v>2138</v>
      </c>
      <c r="H129" s="21" t="s">
        <v>2139</v>
      </c>
      <c r="I129" s="21" t="s">
        <v>2138</v>
      </c>
      <c r="J129" s="21" t="s">
        <v>1681</v>
      </c>
      <c r="K129" s="21" t="s">
        <v>28</v>
      </c>
      <c r="L129" s="21" t="s">
        <v>2138</v>
      </c>
      <c r="M129" s="21" t="s">
        <v>2138</v>
      </c>
      <c r="N129" s="39"/>
      <c r="O129" s="39"/>
      <c r="P129" s="39" t="s">
        <v>2138</v>
      </c>
      <c r="Q129" s="39"/>
    </row>
    <row r="130" spans="2:17" s="19" customFormat="1" ht="281.25">
      <c r="B130" s="21"/>
      <c r="C130" s="21"/>
      <c r="D130" s="19">
        <v>0</v>
      </c>
      <c r="E130" s="21" t="s">
        <v>2728</v>
      </c>
      <c r="F130" s="21" t="s">
        <v>2140</v>
      </c>
      <c r="G130" s="21" t="e">
        <v>#N/A</v>
      </c>
      <c r="H130" s="21" t="s">
        <v>2729</v>
      </c>
      <c r="I130" s="21" t="b">
        <v>0</v>
      </c>
      <c r="J130" s="21" t="s">
        <v>2730</v>
      </c>
      <c r="K130" s="21" t="s">
        <v>2731</v>
      </c>
      <c r="L130" s="21" t="s">
        <v>2732</v>
      </c>
      <c r="M130" s="21" t="s">
        <v>2084</v>
      </c>
      <c r="N130" s="39"/>
      <c r="O130" s="39"/>
      <c r="P130" s="39" t="s">
        <v>2138</v>
      </c>
      <c r="Q130" s="39"/>
    </row>
    <row r="131" spans="2:17" s="19" customFormat="1" ht="39" customHeight="1">
      <c r="B131" s="21"/>
      <c r="C131" s="21"/>
      <c r="D131" s="19">
        <v>0</v>
      </c>
      <c r="E131" s="21" t="s">
        <v>2733</v>
      </c>
      <c r="F131" s="21" t="s">
        <v>2140</v>
      </c>
      <c r="G131" s="21" t="e">
        <v>#N/A</v>
      </c>
      <c r="H131" s="21" t="s">
        <v>2734</v>
      </c>
      <c r="I131" s="21" t="b">
        <v>0</v>
      </c>
      <c r="J131" s="21" t="s">
        <v>2735</v>
      </c>
      <c r="K131" s="21" t="s">
        <v>2736</v>
      </c>
      <c r="L131" s="21" t="s">
        <v>2737</v>
      </c>
      <c r="M131" s="21" t="s">
        <v>2086</v>
      </c>
      <c r="N131" s="39"/>
      <c r="O131" s="39"/>
      <c r="P131" s="39" t="s">
        <v>2138</v>
      </c>
      <c r="Q131" s="39"/>
    </row>
    <row r="132" spans="2:17" s="19" customFormat="1" ht="75" customHeight="1">
      <c r="B132" s="21"/>
      <c r="C132" s="21"/>
      <c r="D132" s="19">
        <v>0</v>
      </c>
      <c r="E132" s="21" t="s">
        <v>2738</v>
      </c>
      <c r="F132" s="21" t="s">
        <v>2140</v>
      </c>
      <c r="G132" s="21" t="e">
        <v>#N/A</v>
      </c>
      <c r="H132" s="21" t="s">
        <v>2739</v>
      </c>
      <c r="I132" s="21" t="b">
        <v>0</v>
      </c>
      <c r="J132" s="21" t="s">
        <v>2740</v>
      </c>
      <c r="K132" s="21" t="s">
        <v>616</v>
      </c>
      <c r="L132" s="21" t="s">
        <v>2741</v>
      </c>
      <c r="M132" s="21" t="s">
        <v>2086</v>
      </c>
      <c r="N132" s="39"/>
      <c r="O132" s="39"/>
      <c r="P132" s="39" t="s">
        <v>2138</v>
      </c>
      <c r="Q132" s="39"/>
    </row>
    <row r="133" spans="2:17" s="19" customFormat="1" ht="33.75">
      <c r="B133" s="21"/>
      <c r="C133" s="21"/>
      <c r="D133" s="19">
        <v>0</v>
      </c>
      <c r="E133" s="21" t="s">
        <v>2742</v>
      </c>
      <c r="F133" s="21" t="s">
        <v>2140</v>
      </c>
      <c r="G133" s="21" t="e">
        <v>#N/A</v>
      </c>
      <c r="H133" s="21" t="s">
        <v>2743</v>
      </c>
      <c r="I133" s="21" t="b">
        <v>0</v>
      </c>
      <c r="J133" s="21" t="s">
        <v>2744</v>
      </c>
      <c r="K133" s="21" t="s">
        <v>2745</v>
      </c>
      <c r="L133" s="21" t="s">
        <v>2746</v>
      </c>
      <c r="M133" s="21" t="s">
        <v>2086</v>
      </c>
      <c r="N133" s="39"/>
      <c r="O133" s="39"/>
      <c r="P133" s="39" t="s">
        <v>2138</v>
      </c>
      <c r="Q133" s="39"/>
    </row>
    <row r="134" spans="2:17" s="19" customFormat="1" ht="39.75" customHeight="1">
      <c r="B134" s="21"/>
      <c r="C134" s="21"/>
      <c r="D134" s="19">
        <v>0</v>
      </c>
      <c r="E134" s="21" t="s">
        <v>2747</v>
      </c>
      <c r="F134" s="21" t="s">
        <v>2140</v>
      </c>
      <c r="G134" s="21" t="e">
        <v>#N/A</v>
      </c>
      <c r="H134" s="21" t="s">
        <v>2748</v>
      </c>
      <c r="I134" s="21" t="b">
        <v>0</v>
      </c>
      <c r="J134" s="21" t="s">
        <v>2749</v>
      </c>
      <c r="K134" s="21" t="s">
        <v>2750</v>
      </c>
      <c r="L134" s="21" t="s">
        <v>2751</v>
      </c>
      <c r="M134" s="21" t="s">
        <v>2086</v>
      </c>
      <c r="N134" s="39"/>
      <c r="O134" s="39"/>
      <c r="P134" s="39" t="s">
        <v>2138</v>
      </c>
      <c r="Q134" s="39"/>
    </row>
    <row r="135" spans="2:17" s="19" customFormat="1" ht="135">
      <c r="B135" s="21"/>
      <c r="C135" s="21"/>
      <c r="D135" s="19">
        <v>0</v>
      </c>
      <c r="E135" s="21" t="s">
        <v>2752</v>
      </c>
      <c r="F135" s="21" t="s">
        <v>2140</v>
      </c>
      <c r="G135" s="21" t="e">
        <v>#N/A</v>
      </c>
      <c r="H135" s="21" t="s">
        <v>2753</v>
      </c>
      <c r="I135" s="21" t="b">
        <v>0</v>
      </c>
      <c r="J135" s="21" t="s">
        <v>2754</v>
      </c>
      <c r="K135" s="21" t="s">
        <v>2755</v>
      </c>
      <c r="L135" s="21" t="s">
        <v>2756</v>
      </c>
      <c r="M135" s="21" t="s">
        <v>2086</v>
      </c>
      <c r="N135" s="39"/>
      <c r="O135" s="39"/>
      <c r="P135" s="39" t="s">
        <v>2138</v>
      </c>
      <c r="Q135" s="39"/>
    </row>
    <row r="136" spans="2:17" s="19" customFormat="1" ht="33.75">
      <c r="B136" s="21"/>
      <c r="C136" s="21" t="s">
        <v>1618</v>
      </c>
      <c r="D136" s="19">
        <v>1</v>
      </c>
      <c r="E136" s="21"/>
      <c r="F136" s="21" t="s">
        <v>2138</v>
      </c>
      <c r="G136" s="21" t="s">
        <v>2138</v>
      </c>
      <c r="H136" s="21" t="s">
        <v>2139</v>
      </c>
      <c r="I136" s="21" t="s">
        <v>2138</v>
      </c>
      <c r="J136" s="21" t="s">
        <v>1619</v>
      </c>
      <c r="K136" s="21" t="s">
        <v>28</v>
      </c>
      <c r="L136" s="21" t="s">
        <v>2138</v>
      </c>
      <c r="M136" s="21" t="s">
        <v>2138</v>
      </c>
      <c r="N136" s="39"/>
      <c r="O136" s="39"/>
      <c r="P136" s="39" t="s">
        <v>2138</v>
      </c>
      <c r="Q136" s="39"/>
    </row>
    <row r="137" spans="2:17" s="19" customFormat="1" ht="144" customHeight="1">
      <c r="B137" s="21"/>
      <c r="C137" s="21"/>
      <c r="D137" s="19">
        <v>0</v>
      </c>
      <c r="E137" s="21" t="s">
        <v>2757</v>
      </c>
      <c r="F137" s="21" t="s">
        <v>2140</v>
      </c>
      <c r="G137" s="21" t="e">
        <v>#N/A</v>
      </c>
      <c r="H137" s="21" t="s">
        <v>2758</v>
      </c>
      <c r="I137" s="21" t="b">
        <v>0</v>
      </c>
      <c r="J137" s="21" t="s">
        <v>2759</v>
      </c>
      <c r="K137" s="21" t="s">
        <v>2760</v>
      </c>
      <c r="L137" s="21" t="s">
        <v>2761</v>
      </c>
      <c r="M137" s="21" t="s">
        <v>2086</v>
      </c>
      <c r="N137" s="39"/>
      <c r="O137" s="39"/>
      <c r="P137" s="39" t="s">
        <v>2138</v>
      </c>
      <c r="Q137" s="39"/>
    </row>
    <row r="138" spans="2:17" s="19" customFormat="1" ht="41.25" customHeight="1">
      <c r="B138" s="21"/>
      <c r="C138" s="21"/>
      <c r="D138" s="19">
        <v>0</v>
      </c>
      <c r="E138" s="21" t="s">
        <v>2762</v>
      </c>
      <c r="F138" s="21" t="s">
        <v>2140</v>
      </c>
      <c r="G138" s="21" t="e">
        <v>#N/A</v>
      </c>
      <c r="H138" s="21" t="s">
        <v>2763</v>
      </c>
      <c r="I138" s="21" t="b">
        <v>0</v>
      </c>
      <c r="J138" s="21" t="s">
        <v>2764</v>
      </c>
      <c r="K138" s="21" t="s">
        <v>2765</v>
      </c>
      <c r="L138" s="21" t="s">
        <v>2766</v>
      </c>
      <c r="M138" s="21" t="s">
        <v>2084</v>
      </c>
      <c r="N138" s="39"/>
      <c r="O138" s="39"/>
      <c r="P138" s="39" t="s">
        <v>2138</v>
      </c>
      <c r="Q138" s="39"/>
    </row>
    <row r="139" spans="2:17" s="19" customFormat="1" ht="73.5" customHeight="1">
      <c r="B139" s="21"/>
      <c r="C139" s="21"/>
      <c r="D139" s="19">
        <v>0</v>
      </c>
      <c r="E139" s="21" t="s">
        <v>2767</v>
      </c>
      <c r="F139" s="21" t="s">
        <v>2140</v>
      </c>
      <c r="G139" s="21" t="e">
        <v>#N/A</v>
      </c>
      <c r="H139" s="21" t="s">
        <v>2768</v>
      </c>
      <c r="I139" s="21" t="b">
        <v>0</v>
      </c>
      <c r="J139" s="21" t="s">
        <v>2769</v>
      </c>
      <c r="K139" s="21" t="s">
        <v>2770</v>
      </c>
      <c r="L139" s="21" t="s">
        <v>2771</v>
      </c>
      <c r="M139" s="21" t="s">
        <v>2086</v>
      </c>
      <c r="N139" s="39"/>
      <c r="O139" s="39"/>
      <c r="P139" s="39" t="s">
        <v>2138</v>
      </c>
      <c r="Q139" s="39"/>
    </row>
    <row r="140" spans="2:17" s="19" customFormat="1" ht="60.75" customHeight="1">
      <c r="B140" s="21"/>
      <c r="C140" s="21"/>
      <c r="D140" s="19">
        <v>0</v>
      </c>
      <c r="E140" s="21" t="s">
        <v>2772</v>
      </c>
      <c r="F140" s="21" t="s">
        <v>2140</v>
      </c>
      <c r="G140" s="21" t="e">
        <v>#N/A</v>
      </c>
      <c r="H140" s="21" t="s">
        <v>2773</v>
      </c>
      <c r="I140" s="21" t="b">
        <v>0</v>
      </c>
      <c r="J140" s="21" t="s">
        <v>2774</v>
      </c>
      <c r="K140" s="21" t="s">
        <v>2775</v>
      </c>
      <c r="L140" s="21" t="s">
        <v>2776</v>
      </c>
      <c r="M140" s="21" t="s">
        <v>2086</v>
      </c>
      <c r="N140" s="39"/>
      <c r="O140" s="39"/>
      <c r="P140" s="39" t="s">
        <v>2138</v>
      </c>
      <c r="Q140" s="39"/>
    </row>
    <row r="141" spans="2:17" s="19" customFormat="1" ht="49.5" customHeight="1">
      <c r="B141" s="21"/>
      <c r="C141" s="21"/>
      <c r="D141" s="19">
        <v>0</v>
      </c>
      <c r="E141" s="21" t="s">
        <v>2777</v>
      </c>
      <c r="F141" s="21" t="s">
        <v>2140</v>
      </c>
      <c r="G141" s="21" t="e">
        <v>#N/A</v>
      </c>
      <c r="H141" s="21" t="s">
        <v>2778</v>
      </c>
      <c r="I141" s="21" t="b">
        <v>0</v>
      </c>
      <c r="J141" s="21" t="s">
        <v>2779</v>
      </c>
      <c r="K141" s="21" t="s">
        <v>2780</v>
      </c>
      <c r="L141" s="21" t="s">
        <v>2781</v>
      </c>
      <c r="M141" s="21" t="s">
        <v>2086</v>
      </c>
      <c r="N141" s="39"/>
      <c r="O141" s="39"/>
      <c r="P141" s="39" t="s">
        <v>2138</v>
      </c>
      <c r="Q141" s="39"/>
    </row>
    <row r="142" spans="2:17" s="19" customFormat="1" ht="45">
      <c r="B142" s="21"/>
      <c r="C142" s="21" t="s">
        <v>1649</v>
      </c>
      <c r="D142" s="19">
        <v>1</v>
      </c>
      <c r="E142" s="21"/>
      <c r="F142" s="21" t="s">
        <v>2138</v>
      </c>
      <c r="G142" s="21" t="s">
        <v>2138</v>
      </c>
      <c r="H142" s="21" t="s">
        <v>2139</v>
      </c>
      <c r="I142" s="21" t="s">
        <v>2138</v>
      </c>
      <c r="J142" s="21" t="s">
        <v>1650</v>
      </c>
      <c r="K142" s="21" t="s">
        <v>28</v>
      </c>
      <c r="L142" s="21" t="s">
        <v>2138</v>
      </c>
      <c r="M142" s="21" t="s">
        <v>2138</v>
      </c>
      <c r="N142" s="39"/>
      <c r="O142" s="39"/>
      <c r="P142" s="39" t="s">
        <v>2138</v>
      </c>
      <c r="Q142" s="39"/>
    </row>
    <row r="143" spans="2:17" s="19" customFormat="1" ht="53.25" customHeight="1">
      <c r="B143" s="21"/>
      <c r="C143" s="21"/>
      <c r="D143" s="19">
        <v>0</v>
      </c>
      <c r="E143" s="21" t="s">
        <v>2782</v>
      </c>
      <c r="F143" s="21" t="s">
        <v>2140</v>
      </c>
      <c r="G143" s="21" t="e">
        <v>#N/A</v>
      </c>
      <c r="H143" s="21" t="s">
        <v>2783</v>
      </c>
      <c r="I143" s="21" t="b">
        <v>0</v>
      </c>
      <c r="J143" s="21" t="s">
        <v>2784</v>
      </c>
      <c r="K143" s="21" t="s">
        <v>2785</v>
      </c>
      <c r="L143" s="21" t="s">
        <v>2786</v>
      </c>
      <c r="M143" s="21" t="s">
        <v>2084</v>
      </c>
      <c r="N143" s="39"/>
      <c r="O143" s="39"/>
      <c r="P143" s="39" t="s">
        <v>2138</v>
      </c>
      <c r="Q143" s="39"/>
    </row>
    <row r="144" spans="2:17" s="19" customFormat="1" ht="33.75">
      <c r="B144" s="21" t="s">
        <v>767</v>
      </c>
      <c r="C144" s="21"/>
      <c r="D144" s="19">
        <v>1</v>
      </c>
      <c r="E144" s="21"/>
      <c r="F144" s="21" t="s">
        <v>2138</v>
      </c>
      <c r="G144" s="21" t="s">
        <v>2138</v>
      </c>
      <c r="H144" s="21" t="s">
        <v>2139</v>
      </c>
      <c r="I144" s="21" t="s">
        <v>2138</v>
      </c>
      <c r="J144" s="21" t="s">
        <v>1973</v>
      </c>
      <c r="K144" s="21" t="s">
        <v>28</v>
      </c>
      <c r="L144" s="21" t="s">
        <v>2138</v>
      </c>
      <c r="M144" s="21" t="s">
        <v>2138</v>
      </c>
      <c r="N144" s="39"/>
      <c r="O144" s="39"/>
      <c r="P144" s="39" t="s">
        <v>2138</v>
      </c>
      <c r="Q144" s="39"/>
    </row>
    <row r="145" spans="2:17" s="19" customFormat="1" ht="45">
      <c r="B145" s="21"/>
      <c r="C145" s="21" t="s">
        <v>809</v>
      </c>
      <c r="D145" s="19">
        <v>1</v>
      </c>
      <c r="E145" s="21"/>
      <c r="F145" s="21" t="s">
        <v>2138</v>
      </c>
      <c r="G145" s="21" t="s">
        <v>2138</v>
      </c>
      <c r="H145" s="21" t="s">
        <v>2139</v>
      </c>
      <c r="I145" s="21" t="s">
        <v>2138</v>
      </c>
      <c r="J145" s="21" t="s">
        <v>1766</v>
      </c>
      <c r="K145" s="21" t="s">
        <v>28</v>
      </c>
      <c r="L145" s="21" t="s">
        <v>2138</v>
      </c>
      <c r="M145" s="21" t="s">
        <v>2138</v>
      </c>
      <c r="N145" s="39"/>
      <c r="O145" s="39"/>
      <c r="P145" s="39" t="s">
        <v>2138</v>
      </c>
      <c r="Q145" s="39"/>
    </row>
    <row r="146" spans="2:17" s="19" customFormat="1" ht="40.5" customHeight="1">
      <c r="B146" s="21"/>
      <c r="C146" s="21"/>
      <c r="D146" s="19">
        <v>0</v>
      </c>
      <c r="E146" s="21" t="s">
        <v>2787</v>
      </c>
      <c r="F146" s="21" t="s">
        <v>2140</v>
      </c>
      <c r="G146" s="21" t="e">
        <v>#N/A</v>
      </c>
      <c r="H146" s="21" t="s">
        <v>2788</v>
      </c>
      <c r="I146" s="21" t="b">
        <v>0</v>
      </c>
      <c r="J146" s="21" t="s">
        <v>2789</v>
      </c>
      <c r="K146" s="21" t="s">
        <v>838</v>
      </c>
      <c r="L146" s="21" t="s">
        <v>840</v>
      </c>
      <c r="M146" s="21" t="s">
        <v>2084</v>
      </c>
      <c r="N146" s="39"/>
      <c r="O146" s="39"/>
      <c r="P146" s="39" t="s">
        <v>2138</v>
      </c>
      <c r="Q146" s="39"/>
    </row>
    <row r="147" spans="2:17" s="19" customFormat="1" ht="78.75">
      <c r="B147" s="21"/>
      <c r="C147" s="21"/>
      <c r="D147" s="19">
        <v>0</v>
      </c>
      <c r="E147" s="21" t="s">
        <v>2790</v>
      </c>
      <c r="F147" s="21" t="s">
        <v>2140</v>
      </c>
      <c r="G147" s="21" t="e">
        <v>#N/A</v>
      </c>
      <c r="H147" s="21" t="s">
        <v>2791</v>
      </c>
      <c r="I147" s="21" t="b">
        <v>0</v>
      </c>
      <c r="J147" s="21" t="s">
        <v>2792</v>
      </c>
      <c r="K147" s="21" t="s">
        <v>832</v>
      </c>
      <c r="L147" s="21" t="s">
        <v>2793</v>
      </c>
      <c r="M147" s="21" t="s">
        <v>2084</v>
      </c>
      <c r="N147" s="39"/>
      <c r="O147" s="39"/>
      <c r="P147" s="39" t="s">
        <v>2138</v>
      </c>
      <c r="Q147" s="39"/>
    </row>
    <row r="148" spans="2:17" s="19" customFormat="1" ht="87.75" customHeight="1">
      <c r="B148" s="21"/>
      <c r="C148" s="21"/>
      <c r="D148" s="19">
        <v>0</v>
      </c>
      <c r="E148" s="21" t="s">
        <v>2794</v>
      </c>
      <c r="F148" s="21" t="s">
        <v>2140</v>
      </c>
      <c r="G148" s="21" t="e">
        <v>#N/A</v>
      </c>
      <c r="H148" s="21" t="s">
        <v>2795</v>
      </c>
      <c r="I148" s="21" t="b">
        <v>0</v>
      </c>
      <c r="J148" s="21" t="s">
        <v>2796</v>
      </c>
      <c r="K148" s="21" t="s">
        <v>2797</v>
      </c>
      <c r="L148" s="21" t="s">
        <v>2798</v>
      </c>
      <c r="M148" s="21" t="s">
        <v>2084</v>
      </c>
      <c r="N148" s="39"/>
      <c r="O148" s="39"/>
      <c r="P148" s="39" t="s">
        <v>2138</v>
      </c>
      <c r="Q148" s="39"/>
    </row>
    <row r="149" spans="2:17" s="19" customFormat="1" ht="111.75" customHeight="1">
      <c r="B149" s="21"/>
      <c r="C149" s="21"/>
      <c r="D149" s="19">
        <v>0</v>
      </c>
      <c r="E149" s="21" t="s">
        <v>2799</v>
      </c>
      <c r="F149" s="21" t="s">
        <v>2140</v>
      </c>
      <c r="G149" s="21" t="e">
        <v>#N/A</v>
      </c>
      <c r="H149" s="21" t="s">
        <v>2800</v>
      </c>
      <c r="I149" s="21" t="b">
        <v>0</v>
      </c>
      <c r="J149" s="21" t="s">
        <v>2801</v>
      </c>
      <c r="K149" s="21" t="s">
        <v>806</v>
      </c>
      <c r="L149" s="21" t="s">
        <v>2802</v>
      </c>
      <c r="M149" s="21" t="s">
        <v>2084</v>
      </c>
      <c r="N149" s="39"/>
      <c r="O149" s="39"/>
      <c r="P149" s="39" t="s">
        <v>2138</v>
      </c>
      <c r="Q149" s="39"/>
    </row>
    <row r="150" spans="2:17" s="19" customFormat="1" ht="33.75">
      <c r="B150" s="21"/>
      <c r="C150" s="21" t="s">
        <v>796</v>
      </c>
      <c r="D150" s="19">
        <v>1</v>
      </c>
      <c r="E150" s="21"/>
      <c r="F150" s="21" t="s">
        <v>2138</v>
      </c>
      <c r="G150" s="21" t="s">
        <v>2138</v>
      </c>
      <c r="H150" s="21" t="s">
        <v>2139</v>
      </c>
      <c r="I150" s="21" t="s">
        <v>2138</v>
      </c>
      <c r="J150" s="21" t="s">
        <v>1763</v>
      </c>
      <c r="K150" s="21" t="s">
        <v>28</v>
      </c>
      <c r="L150" s="21" t="s">
        <v>2138</v>
      </c>
      <c r="M150" s="21" t="s">
        <v>2138</v>
      </c>
      <c r="N150" s="39"/>
      <c r="O150" s="39"/>
      <c r="P150" s="39" t="s">
        <v>2138</v>
      </c>
      <c r="Q150" s="39"/>
    </row>
    <row r="151" spans="2:17" s="19" customFormat="1" ht="98.25" customHeight="1">
      <c r="B151" s="21"/>
      <c r="C151" s="21"/>
      <c r="D151" s="19">
        <v>0</v>
      </c>
      <c r="E151" s="21" t="s">
        <v>2803</v>
      </c>
      <c r="F151" s="21" t="s">
        <v>2140</v>
      </c>
      <c r="G151" s="21" t="e">
        <v>#N/A</v>
      </c>
      <c r="H151" s="21" t="s">
        <v>2804</v>
      </c>
      <c r="I151" s="21" t="b">
        <v>0</v>
      </c>
      <c r="J151" s="21" t="s">
        <v>2805</v>
      </c>
      <c r="K151" s="21" t="s">
        <v>800</v>
      </c>
      <c r="L151" s="21" t="s">
        <v>2806</v>
      </c>
      <c r="M151" s="21" t="s">
        <v>2084</v>
      </c>
      <c r="N151" s="39"/>
      <c r="O151" s="39"/>
      <c r="P151" s="39" t="s">
        <v>2138</v>
      </c>
      <c r="Q151" s="39"/>
    </row>
    <row r="152" spans="2:17" s="19" customFormat="1" ht="49.5" customHeight="1">
      <c r="B152" s="21"/>
      <c r="C152" s="21"/>
      <c r="D152" s="19">
        <v>0</v>
      </c>
      <c r="E152" s="21" t="s">
        <v>2807</v>
      </c>
      <c r="F152" s="21" t="s">
        <v>2140</v>
      </c>
      <c r="G152" s="21" t="e">
        <v>#N/A</v>
      </c>
      <c r="H152" s="21" t="s">
        <v>2808</v>
      </c>
      <c r="I152" s="21" t="b">
        <v>0</v>
      </c>
      <c r="J152" s="21" t="s">
        <v>2809</v>
      </c>
      <c r="K152" s="21" t="s">
        <v>2810</v>
      </c>
      <c r="L152" s="21" t="s">
        <v>2811</v>
      </c>
      <c r="M152" s="21" t="s">
        <v>2084</v>
      </c>
      <c r="N152" s="39"/>
      <c r="O152" s="39"/>
      <c r="P152" s="39" t="s">
        <v>2138</v>
      </c>
      <c r="Q152" s="39"/>
    </row>
    <row r="153" spans="2:17" s="19" customFormat="1" ht="45">
      <c r="B153" s="21"/>
      <c r="C153" s="21" t="s">
        <v>789</v>
      </c>
      <c r="D153" s="19">
        <v>1</v>
      </c>
      <c r="E153" s="21"/>
      <c r="F153" s="21" t="s">
        <v>2138</v>
      </c>
      <c r="G153" s="21" t="s">
        <v>2138</v>
      </c>
      <c r="H153" s="21" t="s">
        <v>2139</v>
      </c>
      <c r="I153" s="21" t="s">
        <v>2138</v>
      </c>
      <c r="J153" s="21" t="s">
        <v>1760</v>
      </c>
      <c r="K153" s="21" t="s">
        <v>28</v>
      </c>
      <c r="L153" s="21" t="s">
        <v>2138</v>
      </c>
      <c r="M153" s="21" t="s">
        <v>2138</v>
      </c>
      <c r="N153" s="39"/>
      <c r="O153" s="39"/>
      <c r="P153" s="39" t="s">
        <v>2138</v>
      </c>
      <c r="Q153" s="39"/>
    </row>
    <row r="154" spans="2:17" s="19" customFormat="1" ht="45">
      <c r="B154" s="21"/>
      <c r="C154" s="21"/>
      <c r="D154" s="19">
        <v>0</v>
      </c>
      <c r="E154" s="21" t="s">
        <v>2812</v>
      </c>
      <c r="F154" s="21" t="s">
        <v>2140</v>
      </c>
      <c r="G154" s="21" t="e">
        <v>#N/A</v>
      </c>
      <c r="H154" s="21" t="s">
        <v>2813</v>
      </c>
      <c r="I154" s="21" t="b">
        <v>0</v>
      </c>
      <c r="J154" s="21" t="s">
        <v>2814</v>
      </c>
      <c r="K154" s="21" t="s">
        <v>786</v>
      </c>
      <c r="L154" s="21" t="s">
        <v>2815</v>
      </c>
      <c r="M154" s="21" t="s">
        <v>2084</v>
      </c>
      <c r="N154" s="39"/>
      <c r="O154" s="39"/>
      <c r="P154" s="39" t="s">
        <v>2138</v>
      </c>
      <c r="Q154" s="39"/>
    </row>
    <row r="155" spans="2:17" s="19" customFormat="1" ht="33.75">
      <c r="B155" s="21"/>
      <c r="C155" s="21" t="s">
        <v>775</v>
      </c>
      <c r="D155" s="19">
        <v>1</v>
      </c>
      <c r="E155" s="21"/>
      <c r="F155" s="21" t="s">
        <v>2138</v>
      </c>
      <c r="G155" s="21" t="s">
        <v>2138</v>
      </c>
      <c r="H155" s="21" t="s">
        <v>2139</v>
      </c>
      <c r="I155" s="21" t="s">
        <v>2138</v>
      </c>
      <c r="J155" s="21" t="s">
        <v>1757</v>
      </c>
      <c r="K155" s="21" t="s">
        <v>28</v>
      </c>
      <c r="L155" s="21" t="s">
        <v>2138</v>
      </c>
      <c r="M155" s="21" t="s">
        <v>2138</v>
      </c>
      <c r="N155" s="39"/>
      <c r="O155" s="39"/>
      <c r="P155" s="39" t="s">
        <v>2138</v>
      </c>
      <c r="Q155" s="39"/>
    </row>
    <row r="156" spans="2:17" s="19" customFormat="1" ht="56.25">
      <c r="B156" s="21"/>
      <c r="C156" s="21"/>
      <c r="D156" s="19">
        <v>0</v>
      </c>
      <c r="E156" s="21" t="s">
        <v>2816</v>
      </c>
      <c r="F156" s="21" t="s">
        <v>2140</v>
      </c>
      <c r="G156" s="21" t="e">
        <v>#N/A</v>
      </c>
      <c r="H156" s="21" t="s">
        <v>2817</v>
      </c>
      <c r="I156" s="21" t="b">
        <v>0</v>
      </c>
      <c r="J156" s="21" t="s">
        <v>2818</v>
      </c>
      <c r="K156" s="21" t="s">
        <v>772</v>
      </c>
      <c r="L156" s="21" t="s">
        <v>774</v>
      </c>
      <c r="M156" s="21" t="s">
        <v>2084</v>
      </c>
      <c r="N156" s="39"/>
      <c r="O156" s="39"/>
      <c r="P156" s="39" t="s">
        <v>2138</v>
      </c>
      <c r="Q156" s="39"/>
    </row>
    <row r="157" spans="2:17" s="19" customFormat="1" ht="33.75">
      <c r="B157" s="21"/>
      <c r="C157" s="21"/>
      <c r="D157" s="19">
        <v>0</v>
      </c>
      <c r="E157" s="21" t="s">
        <v>2819</v>
      </c>
      <c r="F157" s="21" t="s">
        <v>2140</v>
      </c>
      <c r="G157" s="21" t="e">
        <v>#N/A</v>
      </c>
      <c r="H157" s="21" t="s">
        <v>2820</v>
      </c>
      <c r="I157" s="21" t="b">
        <v>0</v>
      </c>
      <c r="J157" s="21" t="s">
        <v>2821</v>
      </c>
      <c r="K157" s="21" t="s">
        <v>2822</v>
      </c>
      <c r="L157" s="21" t="s">
        <v>2823</v>
      </c>
      <c r="M157" s="21" t="s">
        <v>2084</v>
      </c>
      <c r="N157" s="39"/>
      <c r="O157" s="39"/>
      <c r="P157" s="39" t="s">
        <v>2138</v>
      </c>
      <c r="Q157" s="39"/>
    </row>
    <row r="158" spans="2:17" s="19" customFormat="1" ht="33.75">
      <c r="B158" s="21"/>
      <c r="C158" s="21" t="s">
        <v>782</v>
      </c>
      <c r="D158" s="19">
        <v>1</v>
      </c>
      <c r="E158" s="21"/>
      <c r="F158" s="21" t="s">
        <v>2138</v>
      </c>
      <c r="G158" s="21" t="s">
        <v>2138</v>
      </c>
      <c r="H158" s="21" t="s">
        <v>2139</v>
      </c>
      <c r="I158" s="21" t="s">
        <v>2138</v>
      </c>
      <c r="J158" s="21" t="s">
        <v>1750</v>
      </c>
      <c r="K158" s="21" t="s">
        <v>28</v>
      </c>
      <c r="L158" s="21" t="s">
        <v>2138</v>
      </c>
      <c r="M158" s="21" t="s">
        <v>2138</v>
      </c>
      <c r="N158" s="39"/>
      <c r="O158" s="39"/>
      <c r="P158" s="39" t="s">
        <v>2138</v>
      </c>
      <c r="Q158" s="39"/>
    </row>
    <row r="159" spans="2:17" s="19" customFormat="1" ht="76.5" customHeight="1">
      <c r="B159" s="21"/>
      <c r="C159" s="21"/>
      <c r="D159" s="19">
        <v>0</v>
      </c>
      <c r="E159" s="21" t="s">
        <v>2824</v>
      </c>
      <c r="F159" s="21" t="s">
        <v>2140</v>
      </c>
      <c r="G159" s="21" t="e">
        <v>#N/A</v>
      </c>
      <c r="H159" s="21" t="s">
        <v>2825</v>
      </c>
      <c r="I159" s="21" t="b">
        <v>0</v>
      </c>
      <c r="J159" s="21" t="s">
        <v>2826</v>
      </c>
      <c r="K159" s="21" t="s">
        <v>779</v>
      </c>
      <c r="L159" s="21" t="s">
        <v>2827</v>
      </c>
      <c r="M159" s="21" t="s">
        <v>2084</v>
      </c>
      <c r="N159" s="39"/>
      <c r="O159" s="39"/>
      <c r="P159" s="39" t="s">
        <v>2138</v>
      </c>
      <c r="Q159" s="39"/>
    </row>
    <row r="160" spans="2:17" s="19" customFormat="1" ht="45">
      <c r="B160" s="21"/>
      <c r="C160" s="21" t="s">
        <v>768</v>
      </c>
      <c r="D160" s="19">
        <v>1</v>
      </c>
      <c r="E160" s="21"/>
      <c r="F160" s="21" t="s">
        <v>2138</v>
      </c>
      <c r="G160" s="21" t="s">
        <v>2138</v>
      </c>
      <c r="H160" s="21" t="s">
        <v>2139</v>
      </c>
      <c r="I160" s="21" t="s">
        <v>2138</v>
      </c>
      <c r="J160" s="21" t="s">
        <v>877</v>
      </c>
      <c r="K160" s="21" t="s">
        <v>28</v>
      </c>
      <c r="L160" s="21" t="s">
        <v>2138</v>
      </c>
      <c r="M160" s="21" t="s">
        <v>2138</v>
      </c>
      <c r="N160" s="39"/>
      <c r="O160" s="39"/>
      <c r="P160" s="39" t="s">
        <v>2138</v>
      </c>
      <c r="Q160" s="39"/>
    </row>
    <row r="161" spans="2:17" s="19" customFormat="1" ht="189" customHeight="1">
      <c r="B161" s="21"/>
      <c r="C161" s="21"/>
      <c r="D161" s="19">
        <v>0</v>
      </c>
      <c r="E161" s="21" t="s">
        <v>2828</v>
      </c>
      <c r="F161" s="21" t="s">
        <v>2140</v>
      </c>
      <c r="G161" s="21" t="e">
        <v>#N/A</v>
      </c>
      <c r="H161" s="21" t="s">
        <v>2829</v>
      </c>
      <c r="I161" s="21" t="b">
        <v>0</v>
      </c>
      <c r="J161" s="21" t="s">
        <v>2830</v>
      </c>
      <c r="K161" s="21" t="s">
        <v>764</v>
      </c>
      <c r="L161" s="21" t="s">
        <v>2831</v>
      </c>
      <c r="M161" s="21" t="s">
        <v>2084</v>
      </c>
      <c r="N161" s="39"/>
      <c r="O161" s="39"/>
      <c r="P161" s="39" t="s">
        <v>2138</v>
      </c>
      <c r="Q161" s="39"/>
    </row>
    <row r="162" spans="2:17" s="19" customFormat="1" ht="45">
      <c r="B162" s="21"/>
      <c r="C162" s="21" t="s">
        <v>873</v>
      </c>
      <c r="D162" s="19">
        <v>1</v>
      </c>
      <c r="E162" s="21"/>
      <c r="F162" s="19" t="s">
        <v>2138</v>
      </c>
      <c r="G162" s="21" t="s">
        <v>2138</v>
      </c>
      <c r="H162" s="19" t="s">
        <v>2139</v>
      </c>
      <c r="I162" s="19" t="s">
        <v>2138</v>
      </c>
      <c r="J162" s="19" t="s">
        <v>874</v>
      </c>
      <c r="K162" s="21" t="s">
        <v>28</v>
      </c>
      <c r="L162" s="21" t="s">
        <v>2138</v>
      </c>
      <c r="M162" s="21" t="s">
        <v>2138</v>
      </c>
      <c r="N162" s="39"/>
      <c r="O162" s="39"/>
      <c r="P162" s="39" t="s">
        <v>2138</v>
      </c>
      <c r="Q162" s="59"/>
    </row>
    <row r="163" spans="2:17" s="19" customFormat="1" ht="121.5" customHeight="1">
      <c r="B163" s="21"/>
      <c r="C163" s="21"/>
      <c r="D163" s="19">
        <v>0</v>
      </c>
      <c r="E163" s="21" t="s">
        <v>2832</v>
      </c>
      <c r="F163" s="19" t="s">
        <v>2140</v>
      </c>
      <c r="G163" s="21" t="e">
        <v>#N/A</v>
      </c>
      <c r="H163" s="19" t="s">
        <v>2833</v>
      </c>
      <c r="I163" s="19" t="b">
        <v>0</v>
      </c>
      <c r="J163" s="19" t="s">
        <v>2834</v>
      </c>
      <c r="K163" s="21" t="s">
        <v>2835</v>
      </c>
      <c r="L163" s="21" t="s">
        <v>2836</v>
      </c>
      <c r="M163" s="21" t="s">
        <v>2084</v>
      </c>
      <c r="N163" s="39"/>
      <c r="O163" s="39"/>
      <c r="P163" s="39" t="s">
        <v>2138</v>
      </c>
      <c r="Q163" s="59"/>
    </row>
  </sheetData>
  <sheetProtection algorithmName="SHA-512" hashValue="szGrbjiNtkSzqN7uaaW1SLfsPv5kiHrRLKahzMi0V7o5IdzTHD0c3QCKGuNdkgwGjVNsyxV9eOE1HIJzVQ9fbg==" saltValue="FnKWxfyRvddpcNFuZ1WWeA==" spinCount="100000" sheet="1" formatCells="0" formatColumns="0" formatRows="0" insertColumns="0" insertRows="0" insertHyperlinks="0" sort="0" autoFilter="0" pivotTables="0"/>
  <conditionalFormatting sqref="J1:O1 N2:O163 J2:M161 K162:K163">
    <cfRule type="expression" dxfId="24" priority="4">
      <formula>$P1="Not Applicable"</formula>
    </cfRule>
  </conditionalFormatting>
  <conditionalFormatting sqref="K2:K163">
    <cfRule type="expression" dxfId="23" priority="2">
      <formula>$D2=1</formula>
    </cfRule>
  </conditionalFormatting>
  <conditionalFormatting sqref="J2:J161">
    <cfRule type="expression" dxfId="22" priority="1">
      <formula>B2&lt;&gt;""</formula>
    </cfRule>
  </conditionalFormatting>
  <conditionalFormatting sqref="K162:M163">
    <cfRule type="expression" dxfId="21" priority="3">
      <formula>$P162="Not Applicable"</formula>
    </cfRule>
  </conditionalFormatting>
  <dataValidations count="1">
    <dataValidation type="list" allowBlank="1" showDropDown="1" showInputMessage="1" showErrorMessage="1" sqref="N2:O163" xr:uid="{7EE7CBB0-81A1-4371-B4FD-6DA5ED6CD5A0}">
      <formula1>$A$1</formula1>
    </dataValidation>
  </dataValidations>
  <pageMargins left="0.31496062992125984" right="0.31496062992125984" top="0.86614173228346458" bottom="0.55118110236220474" header="0.15748031496062992" footer="7.874015748031496E-2"/>
  <pageSetup paperSize="9" fitToWidth="0" fitToHeight="0" orientation="landscape" r:id="rId1"/>
  <headerFooter>
    <oddHeader>&amp;R&amp;G</oddHeader>
    <oddFooter>&amp;L&amp;"Arial,Regular"&amp;8Code ref.: IFA GFS QMS checklist for FV; v6.0_Oct22; English version
&amp;A
Page &amp;P of &amp;N&amp;R&amp;"Arial,Regular"&amp;8© GLOBALG.A.P. c/o FoodPLUS GmbH
Spichernstr. 55, 50672 Cologne, Germany 
&amp;K00A039www.globalgap.org</oddFooter>
  </headerFooter>
  <legacyDrawingHF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7ED46-583F-4615-976A-D5D12F8BBF2D}">
  <dimension ref="A1:L39"/>
  <sheetViews>
    <sheetView showGridLines="0" view="pageLayout" zoomScaleNormal="100" zoomScaleSheetLayoutView="100" workbookViewId="0">
      <selection activeCell="B18" sqref="B18"/>
    </sheetView>
  </sheetViews>
  <sheetFormatPr defaultColWidth="0" defaultRowHeight="12" zeroHeight="1"/>
  <cols>
    <col min="1" max="1" width="6.5703125" style="47" customWidth="1"/>
    <col min="2" max="3" width="36" style="47" customWidth="1"/>
    <col min="4" max="4" width="7.28515625" style="48" customWidth="1"/>
    <col min="5" max="6" width="5.140625" style="54" customWidth="1"/>
    <col min="7" max="7" width="4.42578125" style="55" customWidth="1"/>
    <col min="8" max="8" width="36.42578125" style="56" customWidth="1"/>
    <col min="9" max="9" width="1.140625" style="46" customWidth="1"/>
    <col min="10" max="10" width="1" style="46" hidden="1" customWidth="1"/>
    <col min="11" max="11" width="1" style="94" hidden="1" customWidth="1"/>
    <col min="12" max="12" width="1" style="53" hidden="1" customWidth="1"/>
    <col min="13" max="16384" width="0" style="53" hidden="1"/>
  </cols>
  <sheetData>
    <row r="1" spans="1:12" s="47" customFormat="1">
      <c r="A1" s="138" t="s">
        <v>3014</v>
      </c>
      <c r="B1" s="138"/>
      <c r="C1" s="138"/>
      <c r="D1" s="139"/>
      <c r="E1" s="138"/>
      <c r="F1" s="138"/>
      <c r="G1" s="138"/>
      <c r="H1" s="138"/>
      <c r="I1" s="46"/>
      <c r="J1" s="46"/>
      <c r="K1" s="94"/>
    </row>
    <row r="2" spans="1:12" s="47" customFormat="1">
      <c r="A2" s="47" t="s">
        <v>3015</v>
      </c>
      <c r="B2" s="101"/>
      <c r="C2" s="101"/>
      <c r="D2" s="102"/>
      <c r="E2" s="101"/>
      <c r="F2" s="101"/>
      <c r="G2" s="101"/>
      <c r="H2" s="101"/>
      <c r="I2" s="46"/>
      <c r="J2" s="46"/>
      <c r="K2" s="94"/>
    </row>
    <row r="3" spans="1:12" s="47" customFormat="1">
      <c r="A3" s="47" t="s">
        <v>2837</v>
      </c>
      <c r="D3" s="48"/>
      <c r="I3" s="46"/>
      <c r="J3" s="46"/>
      <c r="K3" s="94"/>
    </row>
    <row r="4" spans="1:12" s="52" customFormat="1">
      <c r="A4" s="47" t="s">
        <v>2838</v>
      </c>
      <c r="B4" s="47"/>
      <c r="C4" s="47"/>
      <c r="D4" s="48"/>
      <c r="E4" s="47"/>
      <c r="F4" s="47"/>
      <c r="G4" s="47"/>
      <c r="H4" s="47"/>
      <c r="I4" s="49"/>
      <c r="J4" s="49"/>
      <c r="K4" s="50"/>
      <c r="L4" s="51"/>
    </row>
    <row r="5" spans="1:12" s="51" customFormat="1" ht="15">
      <c r="A5" s="140"/>
      <c r="B5" s="141"/>
      <c r="C5" s="141"/>
      <c r="D5" s="142"/>
      <c r="E5" s="141"/>
      <c r="F5" s="141"/>
      <c r="G5" s="141"/>
      <c r="H5" s="141"/>
      <c r="I5" s="49"/>
      <c r="J5" s="49"/>
      <c r="K5" s="50"/>
    </row>
    <row r="6" spans="1:12" ht="33.75" customHeight="1">
      <c r="A6" s="66" t="s">
        <v>2133</v>
      </c>
      <c r="B6" s="67" t="s">
        <v>2134</v>
      </c>
      <c r="C6" s="68" t="s">
        <v>2304</v>
      </c>
      <c r="D6" s="68" t="s">
        <v>2082</v>
      </c>
      <c r="E6" s="67" t="s">
        <v>2112</v>
      </c>
      <c r="F6" s="67" t="s">
        <v>2113</v>
      </c>
      <c r="G6" s="67" t="s">
        <v>2135</v>
      </c>
      <c r="H6" s="66" t="s">
        <v>2137</v>
      </c>
    </row>
    <row r="7" spans="1:12">
      <c r="A7" s="69">
        <v>1</v>
      </c>
      <c r="B7" s="143" t="s">
        <v>2839</v>
      </c>
      <c r="C7" s="144"/>
      <c r="D7" s="70"/>
      <c r="E7" s="71"/>
      <c r="F7" s="71"/>
      <c r="G7" s="72"/>
      <c r="H7" s="71"/>
    </row>
    <row r="8" spans="1:12" ht="83.25" customHeight="1">
      <c r="A8" s="73" t="s">
        <v>2840</v>
      </c>
      <c r="B8" s="74" t="s">
        <v>2841</v>
      </c>
      <c r="C8" s="74" t="s">
        <v>2842</v>
      </c>
      <c r="D8" s="75" t="s">
        <v>2084</v>
      </c>
      <c r="E8" s="71"/>
      <c r="F8" s="71"/>
      <c r="G8" s="76"/>
      <c r="H8" s="71"/>
    </row>
    <row r="9" spans="1:12" ht="96.75" customHeight="1">
      <c r="A9" s="73" t="s">
        <v>2843</v>
      </c>
      <c r="B9" s="74" t="s">
        <v>2844</v>
      </c>
      <c r="C9" s="74" t="s">
        <v>2845</v>
      </c>
      <c r="D9" s="75" t="s">
        <v>2084</v>
      </c>
      <c r="E9" s="71"/>
      <c r="F9" s="71"/>
      <c r="G9" s="76"/>
      <c r="H9" s="71"/>
    </row>
    <row r="10" spans="1:12" ht="118.5" customHeight="1">
      <c r="A10" s="73" t="s">
        <v>2846</v>
      </c>
      <c r="B10" s="74" t="s">
        <v>2847</v>
      </c>
      <c r="C10" s="74" t="s">
        <v>2848</v>
      </c>
      <c r="D10" s="75" t="s">
        <v>2084</v>
      </c>
      <c r="E10" s="71"/>
      <c r="F10" s="71"/>
      <c r="G10" s="76"/>
      <c r="H10" s="71"/>
    </row>
    <row r="11" spans="1:12" s="46" customFormat="1" ht="129.75" customHeight="1">
      <c r="A11" s="73" t="s">
        <v>2849</v>
      </c>
      <c r="B11" s="74" t="s">
        <v>2850</v>
      </c>
      <c r="C11" s="74" t="s">
        <v>2851</v>
      </c>
      <c r="D11" s="75" t="s">
        <v>2084</v>
      </c>
      <c r="E11" s="71"/>
      <c r="F11" s="71"/>
      <c r="G11" s="76"/>
      <c r="H11" s="71"/>
      <c r="K11" s="94"/>
      <c r="L11" s="53"/>
    </row>
    <row r="12" spans="1:12" s="46" customFormat="1">
      <c r="A12" s="69">
        <v>2</v>
      </c>
      <c r="B12" s="136" t="s">
        <v>2852</v>
      </c>
      <c r="C12" s="137"/>
      <c r="D12" s="77"/>
      <c r="E12" s="71"/>
      <c r="F12" s="71"/>
      <c r="G12" s="78"/>
      <c r="H12" s="71"/>
      <c r="K12" s="94"/>
      <c r="L12" s="53"/>
    </row>
    <row r="13" spans="1:12" s="46" customFormat="1" ht="105.75" customHeight="1">
      <c r="A13" s="73" t="s">
        <v>2853</v>
      </c>
      <c r="B13" s="74" t="s">
        <v>2854</v>
      </c>
      <c r="C13" s="74" t="s">
        <v>2855</v>
      </c>
      <c r="D13" s="75" t="s">
        <v>2084</v>
      </c>
      <c r="E13" s="71"/>
      <c r="F13" s="71"/>
      <c r="G13" s="76"/>
      <c r="H13" s="71"/>
      <c r="K13" s="94"/>
      <c r="L13" s="53"/>
    </row>
    <row r="14" spans="1:12" s="46" customFormat="1" ht="61.5" customHeight="1">
      <c r="A14" s="73" t="s">
        <v>2856</v>
      </c>
      <c r="B14" s="74" t="s">
        <v>2857</v>
      </c>
      <c r="C14" s="74" t="s">
        <v>2858</v>
      </c>
      <c r="D14" s="75" t="s">
        <v>2084</v>
      </c>
      <c r="E14" s="71"/>
      <c r="F14" s="71"/>
      <c r="G14" s="76"/>
      <c r="H14" s="71"/>
      <c r="K14" s="94"/>
      <c r="L14" s="53"/>
    </row>
    <row r="15" spans="1:12" s="46" customFormat="1" ht="166.5" customHeight="1">
      <c r="A15" s="73" t="s">
        <v>2859</v>
      </c>
      <c r="B15" s="74" t="s">
        <v>2860</v>
      </c>
      <c r="C15" s="74" t="s">
        <v>2861</v>
      </c>
      <c r="D15" s="75" t="s">
        <v>2084</v>
      </c>
      <c r="E15" s="71"/>
      <c r="F15" s="71"/>
      <c r="G15" s="76"/>
      <c r="H15" s="71"/>
      <c r="K15" s="94"/>
      <c r="L15" s="53"/>
    </row>
    <row r="16" spans="1:12" s="46" customFormat="1" ht="186.75" customHeight="1">
      <c r="A16" s="73" t="s">
        <v>2862</v>
      </c>
      <c r="B16" s="74" t="s">
        <v>2863</v>
      </c>
      <c r="C16" s="74" t="s">
        <v>2864</v>
      </c>
      <c r="D16" s="75" t="s">
        <v>2084</v>
      </c>
      <c r="E16" s="71"/>
      <c r="F16" s="71"/>
      <c r="G16" s="71"/>
      <c r="H16" s="79"/>
      <c r="K16" s="94"/>
      <c r="L16" s="53"/>
    </row>
    <row r="17" spans="1:12" s="46" customFormat="1" ht="180">
      <c r="A17" s="73" t="s">
        <v>2865</v>
      </c>
      <c r="B17" s="74" t="s">
        <v>2866</v>
      </c>
      <c r="C17" s="74" t="s">
        <v>2867</v>
      </c>
      <c r="D17" s="75" t="s">
        <v>2084</v>
      </c>
      <c r="E17" s="71"/>
      <c r="F17" s="71"/>
      <c r="G17" s="71"/>
      <c r="H17" s="79"/>
      <c r="K17" s="94"/>
      <c r="L17" s="53"/>
    </row>
    <row r="18" spans="1:12" s="46" customFormat="1" ht="153.75" customHeight="1">
      <c r="A18" s="73" t="s">
        <v>2868</v>
      </c>
      <c r="B18" s="74" t="s">
        <v>2869</v>
      </c>
      <c r="C18" s="74" t="s">
        <v>2870</v>
      </c>
      <c r="D18" s="75" t="s">
        <v>2084</v>
      </c>
      <c r="E18" s="71"/>
      <c r="F18" s="71"/>
      <c r="G18" s="76"/>
      <c r="H18" s="71"/>
      <c r="K18" s="94"/>
      <c r="L18" s="53"/>
    </row>
    <row r="19" spans="1:12" s="46" customFormat="1" ht="405">
      <c r="A19" s="73" t="s">
        <v>2871</v>
      </c>
      <c r="B19" s="74" t="s">
        <v>2872</v>
      </c>
      <c r="C19" s="74" t="s">
        <v>2873</v>
      </c>
      <c r="D19" s="75" t="s">
        <v>2084</v>
      </c>
      <c r="E19" s="71"/>
      <c r="F19" s="71"/>
      <c r="G19" s="76"/>
      <c r="H19" s="71"/>
      <c r="K19" s="94"/>
      <c r="L19" s="53"/>
    </row>
    <row r="20" spans="1:12" s="46" customFormat="1">
      <c r="A20" s="69">
        <v>3</v>
      </c>
      <c r="B20" s="136" t="s">
        <v>2874</v>
      </c>
      <c r="C20" s="137"/>
      <c r="D20" s="77"/>
      <c r="E20" s="71"/>
      <c r="F20" s="71"/>
      <c r="G20" s="71"/>
      <c r="H20" s="71"/>
      <c r="K20" s="94"/>
      <c r="L20" s="53"/>
    </row>
    <row r="21" spans="1:12" s="46" customFormat="1" ht="180">
      <c r="A21" s="78" t="s">
        <v>2875</v>
      </c>
      <c r="B21" s="74" t="s">
        <v>2876</v>
      </c>
      <c r="C21" s="74" t="s">
        <v>3016</v>
      </c>
      <c r="D21" s="75" t="s">
        <v>2084</v>
      </c>
      <c r="E21" s="71"/>
      <c r="F21" s="71"/>
      <c r="G21" s="76"/>
      <c r="H21" s="71"/>
      <c r="K21" s="94"/>
      <c r="L21" s="53"/>
    </row>
    <row r="22" spans="1:12" s="46" customFormat="1" ht="157.5">
      <c r="A22" s="78" t="s">
        <v>2877</v>
      </c>
      <c r="B22" s="74" t="s">
        <v>2878</v>
      </c>
      <c r="C22" s="74" t="s">
        <v>2879</v>
      </c>
      <c r="D22" s="75" t="s">
        <v>2084</v>
      </c>
      <c r="E22" s="71"/>
      <c r="F22" s="71"/>
      <c r="G22" s="76"/>
      <c r="H22" s="71"/>
      <c r="K22" s="94"/>
      <c r="L22" s="53"/>
    </row>
    <row r="23" spans="1:12" s="46" customFormat="1" ht="123" customHeight="1">
      <c r="A23" s="73" t="s">
        <v>2880</v>
      </c>
      <c r="B23" s="74" t="s">
        <v>2881</v>
      </c>
      <c r="C23" s="74" t="s">
        <v>2882</v>
      </c>
      <c r="D23" s="75" t="s">
        <v>2084</v>
      </c>
      <c r="E23" s="71"/>
      <c r="F23" s="71"/>
      <c r="G23" s="76"/>
      <c r="H23" s="71"/>
      <c r="K23" s="94"/>
      <c r="L23" s="53"/>
    </row>
    <row r="24" spans="1:12" s="46" customFormat="1" ht="99" customHeight="1">
      <c r="A24" s="73" t="s">
        <v>2883</v>
      </c>
      <c r="B24" s="74" t="s">
        <v>2884</v>
      </c>
      <c r="C24" s="80" t="s">
        <v>2885</v>
      </c>
      <c r="D24" s="75" t="s">
        <v>2084</v>
      </c>
      <c r="E24" s="71"/>
      <c r="F24" s="71"/>
      <c r="G24" s="71"/>
      <c r="H24" s="71"/>
      <c r="K24" s="94"/>
      <c r="L24" s="53"/>
    </row>
    <row r="25" spans="1:12" s="46" customFormat="1">
      <c r="A25" s="81">
        <v>4</v>
      </c>
      <c r="B25" s="136" t="s">
        <v>2886</v>
      </c>
      <c r="C25" s="137"/>
      <c r="D25" s="82"/>
      <c r="E25" s="71"/>
      <c r="F25" s="71"/>
      <c r="G25" s="71"/>
      <c r="H25" s="71"/>
      <c r="K25" s="94"/>
      <c r="L25" s="53"/>
    </row>
    <row r="26" spans="1:12" s="46" customFormat="1" ht="121.5" customHeight="1">
      <c r="A26" s="78" t="s">
        <v>2887</v>
      </c>
      <c r="B26" s="74" t="s">
        <v>2888</v>
      </c>
      <c r="C26" s="74" t="s">
        <v>2889</v>
      </c>
      <c r="D26" s="75" t="s">
        <v>2084</v>
      </c>
      <c r="E26" s="71"/>
      <c r="F26" s="71"/>
      <c r="G26" s="76"/>
      <c r="H26" s="71"/>
      <c r="K26" s="94"/>
      <c r="L26" s="53"/>
    </row>
    <row r="27" spans="1:12" s="46" customFormat="1" ht="95.25" customHeight="1">
      <c r="A27" s="78" t="s">
        <v>2890</v>
      </c>
      <c r="B27" s="74" t="s">
        <v>2891</v>
      </c>
      <c r="C27" s="74" t="s">
        <v>2892</v>
      </c>
      <c r="D27" s="75" t="s">
        <v>2084</v>
      </c>
      <c r="E27" s="71"/>
      <c r="F27" s="71"/>
      <c r="G27" s="76"/>
      <c r="H27" s="71"/>
      <c r="K27" s="94"/>
      <c r="L27" s="53"/>
    </row>
    <row r="28" spans="1:12" s="46" customFormat="1" ht="90">
      <c r="A28" s="78" t="s">
        <v>2893</v>
      </c>
      <c r="B28" s="74" t="s">
        <v>2894</v>
      </c>
      <c r="C28" s="74" t="s">
        <v>2895</v>
      </c>
      <c r="D28" s="75" t="s">
        <v>2084</v>
      </c>
      <c r="E28" s="71"/>
      <c r="F28" s="71"/>
      <c r="G28" s="76"/>
      <c r="H28" s="71"/>
      <c r="K28" s="94"/>
      <c r="L28" s="53"/>
    </row>
    <row r="29" spans="1:12" ht="58.5" customHeight="1">
      <c r="A29" s="78" t="s">
        <v>2896</v>
      </c>
      <c r="B29" s="74" t="s">
        <v>2897</v>
      </c>
      <c r="C29" s="74" t="s">
        <v>2898</v>
      </c>
      <c r="D29" s="75" t="s">
        <v>2084</v>
      </c>
      <c r="E29" s="71"/>
      <c r="F29" s="71"/>
      <c r="G29" s="76"/>
      <c r="H29" s="71"/>
    </row>
    <row r="30" spans="1:12">
      <c r="A30" s="69">
        <v>5</v>
      </c>
      <c r="B30" s="136" t="s">
        <v>2899</v>
      </c>
      <c r="C30" s="137"/>
      <c r="D30" s="82"/>
      <c r="E30" s="71"/>
      <c r="F30" s="71"/>
      <c r="G30" s="71"/>
      <c r="H30" s="71"/>
    </row>
    <row r="31" spans="1:12" ht="99" customHeight="1">
      <c r="A31" s="78" t="s">
        <v>2900</v>
      </c>
      <c r="B31" s="80" t="s">
        <v>2901</v>
      </c>
      <c r="C31" s="74" t="s">
        <v>2902</v>
      </c>
      <c r="D31" s="75" t="s">
        <v>2084</v>
      </c>
      <c r="E31" s="71"/>
      <c r="F31" s="71"/>
      <c r="G31" s="76"/>
      <c r="H31" s="71"/>
    </row>
    <row r="32" spans="1:12" ht="88.5" customHeight="1">
      <c r="A32" s="73" t="s">
        <v>2903</v>
      </c>
      <c r="B32" s="74" t="s">
        <v>2904</v>
      </c>
      <c r="C32" s="74" t="s">
        <v>2905</v>
      </c>
      <c r="D32" s="75" t="s">
        <v>2084</v>
      </c>
      <c r="E32" s="71"/>
      <c r="F32" s="71"/>
      <c r="G32" s="76"/>
      <c r="H32" s="71"/>
    </row>
    <row r="33" spans="1:8" ht="51" customHeight="1">
      <c r="A33" s="73" t="s">
        <v>2906</v>
      </c>
      <c r="B33" s="74" t="s">
        <v>2907</v>
      </c>
      <c r="C33" s="74" t="s">
        <v>2908</v>
      </c>
      <c r="D33" s="75" t="s">
        <v>2084</v>
      </c>
      <c r="E33" s="71"/>
      <c r="F33" s="71"/>
      <c r="G33" s="76"/>
      <c r="H33" s="71"/>
    </row>
    <row r="34" spans="1:8">
      <c r="A34" s="69">
        <v>6</v>
      </c>
      <c r="B34" s="136" t="s">
        <v>2909</v>
      </c>
      <c r="C34" s="137"/>
      <c r="D34" s="82"/>
      <c r="E34" s="71"/>
      <c r="F34" s="71"/>
      <c r="G34" s="71"/>
      <c r="H34" s="71"/>
    </row>
    <row r="35" spans="1:8" ht="164.25" customHeight="1">
      <c r="A35" s="78" t="s">
        <v>2910</v>
      </c>
      <c r="B35" s="74" t="s">
        <v>2911</v>
      </c>
      <c r="C35" s="74" t="s">
        <v>2912</v>
      </c>
      <c r="D35" s="75" t="s">
        <v>2084</v>
      </c>
      <c r="E35" s="71"/>
      <c r="F35" s="71"/>
      <c r="G35" s="76"/>
      <c r="H35" s="71"/>
    </row>
    <row r="36" spans="1:8" ht="61.5" customHeight="1">
      <c r="A36" s="73" t="s">
        <v>2913</v>
      </c>
      <c r="B36" s="74" t="s">
        <v>2914</v>
      </c>
      <c r="C36" s="74" t="s">
        <v>2915</v>
      </c>
      <c r="D36" s="75" t="s">
        <v>2084</v>
      </c>
      <c r="E36" s="71"/>
      <c r="F36" s="71"/>
      <c r="G36" s="76"/>
      <c r="H36" s="71"/>
    </row>
    <row r="37" spans="1:8" ht="52.5" customHeight="1">
      <c r="A37" s="78" t="s">
        <v>2916</v>
      </c>
      <c r="B37" s="74" t="s">
        <v>2917</v>
      </c>
      <c r="C37" s="74" t="s">
        <v>2918</v>
      </c>
      <c r="D37" s="75" t="s">
        <v>2084</v>
      </c>
      <c r="E37" s="71"/>
      <c r="F37" s="71"/>
      <c r="G37" s="71"/>
      <c r="H37" s="71"/>
    </row>
    <row r="38" spans="1:8"/>
    <row r="39" spans="1:8"/>
  </sheetData>
  <sheetProtection algorithmName="SHA-512" hashValue="YOZeSJGYfuv3SXSK67D4kIV0Su8ovITPx2Rdv1OaQnx0t+om9lh4/VaENbmA5djTCdVnI17/Fxz6LVJli174Rg==" saltValue="gTCi//GlKTR5tviWb1FDCA==" spinCount="100000" sheet="1" formatCells="0" formatColumns="0" formatRows="0" insertHyperlinks="0" deleteColumns="0" deleteRows="0" sort="0" autoFilter="0" pivotTables="0"/>
  <mergeCells count="8">
    <mergeCell ref="B30:C30"/>
    <mergeCell ref="B34:C34"/>
    <mergeCell ref="A1:H1"/>
    <mergeCell ref="A5:H5"/>
    <mergeCell ref="B7:C7"/>
    <mergeCell ref="B12:C12"/>
    <mergeCell ref="B20:C20"/>
    <mergeCell ref="B25:C25"/>
  </mergeCells>
  <pageMargins left="0.31496062992125984" right="0.31496062992125984" top="0.86614173228346458" bottom="0.55118110236220474" header="0.15748031496062992" footer="7.874015748031496E-2"/>
  <pageSetup paperSize="9" fitToWidth="0" fitToHeight="0" orientation="landscape" horizontalDpi="4294967292" verticalDpi="4294967292" r:id="rId1"/>
  <headerFooter>
    <oddHeader>&amp;R&amp;G</oddHeader>
    <oddFooter>&amp;L&amp;"Arial,Regular"&amp;8&amp;K000000Code ref.: IFA GFS QMS checklist for FV; v6.0_Oct22; English version
&amp;A
Page &amp;P of &amp;N&amp;R&amp;"Arial,Regular"&amp;8© GLOBALG.A.P. c/o FoodPLUS GmbH
Spichernstr. 55, 50672 Cologne, Germany 
&amp;K00A039www.globalgap.org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1FB77-D10E-4090-AA6C-D7A5B76CD299}">
  <dimension ref="A1:AC341"/>
  <sheetViews>
    <sheetView topLeftCell="Q1" workbookViewId="0">
      <selection activeCell="Y294" sqref="Y294"/>
    </sheetView>
  </sheetViews>
  <sheetFormatPr defaultRowHeight="15"/>
  <cols>
    <col min="6" max="6" width="12.85546875" customWidth="1"/>
    <col min="11" max="11" width="9" customWidth="1"/>
    <col min="16" max="16" width="13.7109375" customWidth="1"/>
    <col min="17" max="17" width="16.7109375" customWidth="1"/>
    <col min="29" max="29" width="28.7109375" bestFit="1" customWidth="1"/>
  </cols>
  <sheetData>
    <row r="1" spans="1:29" ht="14.65" customHeight="1">
      <c r="A1" s="105" t="s">
        <v>841</v>
      </c>
      <c r="B1" s="105"/>
      <c r="C1" s="105"/>
      <c r="D1" s="105"/>
      <c r="F1" s="105" t="s">
        <v>842</v>
      </c>
      <c r="G1" s="105"/>
      <c r="H1" s="105"/>
      <c r="I1" s="105"/>
      <c r="K1" s="105" t="s">
        <v>843</v>
      </c>
      <c r="L1" s="105"/>
      <c r="M1" s="105"/>
      <c r="N1" s="105"/>
      <c r="P1" s="105" t="s">
        <v>844</v>
      </c>
      <c r="Q1" s="105"/>
      <c r="R1" s="105"/>
      <c r="S1" s="105"/>
      <c r="T1" s="105"/>
      <c r="U1" s="105"/>
      <c r="V1" s="105"/>
    </row>
    <row r="2" spans="1:29">
      <c r="A2" t="s">
        <v>13</v>
      </c>
      <c r="B2" t="s">
        <v>14</v>
      </c>
      <c r="C2" t="s">
        <v>15</v>
      </c>
      <c r="D2" t="s">
        <v>16</v>
      </c>
      <c r="F2" t="s">
        <v>13</v>
      </c>
      <c r="G2" t="s">
        <v>14</v>
      </c>
      <c r="H2" t="s">
        <v>15</v>
      </c>
      <c r="I2" t="s">
        <v>16</v>
      </c>
      <c r="K2" t="s">
        <v>17</v>
      </c>
      <c r="L2" t="s">
        <v>18</v>
      </c>
      <c r="M2" t="s">
        <v>19</v>
      </c>
      <c r="N2" t="s">
        <v>16</v>
      </c>
      <c r="P2" t="s">
        <v>845</v>
      </c>
      <c r="Q2" t="s">
        <v>846</v>
      </c>
      <c r="R2" t="s">
        <v>847</v>
      </c>
      <c r="S2" t="s">
        <v>848</v>
      </c>
      <c r="T2" t="s">
        <v>849</v>
      </c>
      <c r="U2" t="s">
        <v>0</v>
      </c>
      <c r="V2" t="s">
        <v>850</v>
      </c>
      <c r="X2" t="s">
        <v>845</v>
      </c>
      <c r="Y2" t="s">
        <v>846</v>
      </c>
      <c r="Z2" t="s">
        <v>847</v>
      </c>
      <c r="AA2" t="s">
        <v>848</v>
      </c>
      <c r="AB2" t="s">
        <v>849</v>
      </c>
      <c r="AC2" t="s">
        <v>0</v>
      </c>
    </row>
    <row r="3" spans="1:29">
      <c r="A3" t="s">
        <v>851</v>
      </c>
      <c r="B3" t="s">
        <v>852</v>
      </c>
      <c r="C3" t="s">
        <v>28</v>
      </c>
      <c r="D3">
        <v>4</v>
      </c>
      <c r="F3" t="s">
        <v>520</v>
      </c>
      <c r="G3" t="str">
        <f>INDEX(allsections[[S]:[Order]],MATCH(unique_sections[[#This Row],[SGUID]],allsections[SGUID],0),1)</f>
        <v>QMS  01 Legality and administration</v>
      </c>
      <c r="H3" t="str">
        <f>INDEX(allsections[[S]:[Order]],MATCH(unique_sections[[#This Row],[SGUID]],allsections[SGUID],0),2)</f>
        <v>-</v>
      </c>
      <c r="I3">
        <f>INDEX(allsections[[S]:[Order]],MATCH(unique_sections[[#This Row],[SGUID]],allsections[SGUID],0),3)</f>
        <v>1</v>
      </c>
      <c r="K3" t="s">
        <v>31</v>
      </c>
      <c r="L3" t="str">
        <f>INDEX(allsections[[S]:[Order]],MATCH(unique_sub[[#This Row],[SSGUID]],allsections[SGUID],0),1)</f>
        <v>-</v>
      </c>
      <c r="M3" t="str">
        <f>INDEX(allsections[[S]:[Order]],MATCH(unique_sub[[#This Row],[SSGUID]],allsections[SGUID],0),2)</f>
        <v>-</v>
      </c>
      <c r="N3">
        <f>INDEX(allsections[[S]:[Order]],MATCH(unique_sub[[#This Row],[SSGUID]],allsections[SGUID],0),3)</f>
        <v>0</v>
      </c>
      <c r="P3" t="s">
        <v>30</v>
      </c>
      <c r="Q3" t="s">
        <v>31</v>
      </c>
      <c r="R3" s="18" t="str">
        <f t="shared" ref="R3:R34" si="0">P3&amp;Q3</f>
        <v>5ZsnePvk5YgFXWZV6SeLdd5TvyR0UgB0EOmnMkFaZftX</v>
      </c>
      <c r="S3" s="18">
        <f>INDEX(allsections[[S]:[Order]],MATCH(P3,allsections[SGUID],0),3)</f>
        <v>6</v>
      </c>
      <c r="T3" s="18">
        <f>INDEX(allsections[[S]:[Order]],MATCH(Q3,allsections[SGUID],0),3)</f>
        <v>0</v>
      </c>
      <c r="U3" t="str">
        <f>INDEX(sectionsubsection_download[],MATCH(sectionsubsection[[#This Row],[Title]],sectionsubsection_download[Title],0),6)</f>
        <v>5Q3aemgYbztipmapDUzbAq</v>
      </c>
      <c r="V3">
        <f>COUNTIF(Z:Z,sectionsubsection[[#This Row],[Title]])</f>
        <v>1</v>
      </c>
      <c r="Z3" s="18" t="s">
        <v>853</v>
      </c>
      <c r="AA3" s="18" t="e">
        <f>INDEX(allsections[[S]:[Order]],MATCH(X3,allsections[SGUID],0),3)</f>
        <v>#N/A</v>
      </c>
      <c r="AB3" s="18" t="e">
        <f>INDEX(allsections[[S]:[Order]],MATCH(Y3,allsections[SGUID],0),3)</f>
        <v>#N/A</v>
      </c>
      <c r="AC3" t="s">
        <v>854</v>
      </c>
    </row>
    <row r="4" spans="1:29">
      <c r="A4" t="s">
        <v>855</v>
      </c>
      <c r="B4" t="s">
        <v>856</v>
      </c>
      <c r="D4">
        <v>2203</v>
      </c>
      <c r="F4" t="s">
        <v>477</v>
      </c>
      <c r="G4" t="str">
        <f>INDEX(allsections[[S]:[Order]],MATCH(unique_sections[[#This Row],[SGUID]],allsections[SGUID],0),1)</f>
        <v>QMS 02 Management and organization</v>
      </c>
      <c r="H4" t="str">
        <f>INDEX(allsections[[S]:[Order]],MATCH(unique_sections[[#This Row],[SGUID]],allsections[SGUID],0),2)</f>
        <v>-</v>
      </c>
      <c r="I4">
        <f>INDEX(allsections[[S]:[Order]],MATCH(unique_sections[[#This Row],[SGUID]],allsections[SGUID],0),3)</f>
        <v>2</v>
      </c>
      <c r="K4" t="s">
        <v>37</v>
      </c>
      <c r="L4" t="str">
        <f>INDEX(allsections[[S]:[Order]],MATCH(unique_sub[[#This Row],[SSGUID]],allsections[SGUID],0),1)</f>
        <v>QMS 12.3.4 Technical skills and qualifications - Training in food safety and good agricultural practices for internal QMS and farm auditors</v>
      </c>
      <c r="M4" t="str">
        <f>INDEX(allsections[[S]:[Order]],MATCH(unique_sub[[#This Row],[SSGUID]],allsections[SGUID],0),2)</f>
        <v>-</v>
      </c>
      <c r="N4">
        <f>INDEX(allsections[[S]:[Order]],MATCH(unique_sub[[#This Row],[SSGUID]],allsections[SGUID],0),3)</f>
        <v>120304</v>
      </c>
      <c r="P4" t="s">
        <v>36</v>
      </c>
      <c r="Q4" t="s">
        <v>37</v>
      </c>
      <c r="R4" s="18" t="str">
        <f t="shared" si="0"/>
        <v>4C2gsJHZv4iinAHFdFqzqK1wFLkLpapYX6o9clnCsMpf</v>
      </c>
      <c r="S4" s="18">
        <f>INDEX(allsections[[S]:[Order]],MATCH(P4,allsections[SGUID],0),3)</f>
        <v>12</v>
      </c>
      <c r="T4" s="18">
        <f>INDEX(allsections[[S]:[Order]],MATCH(Q4,allsections[SGUID],0),3)</f>
        <v>120304</v>
      </c>
      <c r="U4" t="str">
        <f>INDEX(sectionsubsection_download[],MATCH(sectionsubsection[[#This Row],[Title]],sectionsubsection_download[Title],0),6)</f>
        <v>79dQtq6ga2pL5svjyI9vwJ</v>
      </c>
      <c r="V4">
        <f>COUNTIF(Z:Z,sectionsubsection[[#This Row],[Title]])</f>
        <v>1</v>
      </c>
      <c r="Z4" s="26" t="s">
        <v>857</v>
      </c>
      <c r="AA4" s="26" t="e">
        <f>INDEX(allsections[[S]:[Order]],MATCH(X4,allsections[SGUID],0),3)</f>
        <v>#N/A</v>
      </c>
      <c r="AB4" s="26" t="e">
        <f>INDEX(allsections[[S]:[Order]],MATCH(Y4,allsections[SGUID],0),3)</f>
        <v>#N/A</v>
      </c>
      <c r="AC4" t="s">
        <v>858</v>
      </c>
    </row>
    <row r="5" spans="1:29">
      <c r="A5" t="s">
        <v>859</v>
      </c>
      <c r="B5" t="s">
        <v>860</v>
      </c>
      <c r="C5" t="s">
        <v>28</v>
      </c>
      <c r="D5">
        <v>2203</v>
      </c>
      <c r="F5" t="s">
        <v>418</v>
      </c>
      <c r="G5" t="str">
        <f>INDEX(allsections[[S]:[Order]],MATCH(unique_sections[[#This Row],[SGUID]],allsections[SGUID],0),1)</f>
        <v>QMS 03 Document Control</v>
      </c>
      <c r="H5" t="str">
        <f>INDEX(allsections[[S]:[Order]],MATCH(unique_sections[[#This Row],[SGUID]],allsections[SGUID],0),2)</f>
        <v>-</v>
      </c>
      <c r="I5">
        <f>INDEX(allsections[[S]:[Order]],MATCH(unique_sections[[#This Row],[SGUID]],allsections[SGUID],0),3)</f>
        <v>3</v>
      </c>
      <c r="K5" t="s">
        <v>46</v>
      </c>
      <c r="L5" t="str">
        <f>INDEX(allsections[[S]:[Order]],MATCH(unique_sub[[#This Row],[SSGUID]],allsections[SGUID],0),1)</f>
        <v>QMS 12.5  Independence and confidentiality</v>
      </c>
      <c r="M5" t="str">
        <f>INDEX(allsections[[S]:[Order]],MATCH(unique_sub[[#This Row],[SSGUID]],allsections[SGUID],0),2)</f>
        <v>NOTE: The qualification of internal auditors shall be evaluated annually by the CBs.</v>
      </c>
      <c r="N5">
        <f>INDEX(allsections[[S]:[Order]],MATCH(unique_sub[[#This Row],[SSGUID]],allsections[SGUID],0),3)</f>
        <v>120500</v>
      </c>
      <c r="P5" t="s">
        <v>36</v>
      </c>
      <c r="Q5" t="s">
        <v>46</v>
      </c>
      <c r="R5" s="18" t="str">
        <f t="shared" si="0"/>
        <v>4C2gsJHZv4iinAHFdFqzqK2Uopg36JNeaciZYcYszEzl</v>
      </c>
      <c r="S5" s="18">
        <f>INDEX(allsections[[S]:[Order]],MATCH(P5,allsections[SGUID],0),3)</f>
        <v>12</v>
      </c>
      <c r="T5" s="18">
        <f>INDEX(allsections[[S]:[Order]],MATCH(Q5,allsections[SGUID],0),3)</f>
        <v>120500</v>
      </c>
      <c r="U5" t="str">
        <f>INDEX(sectionsubsection_download[],MATCH(sectionsubsection[[#This Row],[Title]],sectionsubsection_download[Title],0),6)</f>
        <v>01tN17HCTCOfRqB0HpKw6Y</v>
      </c>
      <c r="V5">
        <f>COUNTIF(Z:Z,sectionsubsection[[#This Row],[Title]])</f>
        <v>1</v>
      </c>
      <c r="Z5" s="26" t="s">
        <v>861</v>
      </c>
      <c r="AA5" s="26" t="e">
        <f>INDEX(allsections[[S]:[Order]],MATCH(X5,allsections[SGUID],0),3)</f>
        <v>#N/A</v>
      </c>
      <c r="AB5" s="26" t="e">
        <f>INDEX(allsections[[S]:[Order]],MATCH(Y5,allsections[SGUID],0),3)</f>
        <v>#N/A</v>
      </c>
      <c r="AC5" t="s">
        <v>862</v>
      </c>
    </row>
    <row r="6" spans="1:29" ht="75">
      <c r="A6" t="s">
        <v>863</v>
      </c>
      <c r="B6" s="25" t="s">
        <v>864</v>
      </c>
      <c r="C6" t="s">
        <v>865</v>
      </c>
      <c r="D6">
        <v>401</v>
      </c>
      <c r="F6" t="s">
        <v>397</v>
      </c>
      <c r="G6" t="str">
        <f>INDEX(allsections[[S]:[Order]],MATCH(unique_sections[[#This Row],[SGUID]],allsections[SGUID],0),1)</f>
        <v>QMS 04 Complaint handling</v>
      </c>
      <c r="H6" t="str">
        <f>INDEX(allsections[[S]:[Order]],MATCH(unique_sections[[#This Row],[SGUID]],allsections[SGUID],0),2)</f>
        <v>-</v>
      </c>
      <c r="I6">
        <f>INDEX(allsections[[S]:[Order]],MATCH(unique_sections[[#This Row],[SGUID]],allsections[SGUID],0),3)</f>
        <v>4</v>
      </c>
      <c r="K6" t="s">
        <v>55</v>
      </c>
      <c r="L6" t="str">
        <f>INDEX(allsections[[S]:[Order]],MATCH(unique_sub[[#This Row],[SSGUID]],allsections[SGUID],0),1)</f>
        <v>QMS 12.4  Communication skills</v>
      </c>
      <c r="M6" t="str">
        <f>INDEX(allsections[[S]:[Order]],MATCH(unique_sub[[#This Row],[SSGUID]],allsections[SGUID],0),2)</f>
        <v>-</v>
      </c>
      <c r="N6">
        <f>INDEX(allsections[[S]:[Order]],MATCH(unique_sub[[#This Row],[SSGUID]],allsections[SGUID],0),3)</f>
        <v>120400</v>
      </c>
      <c r="P6" t="s">
        <v>36</v>
      </c>
      <c r="Q6" t="s">
        <v>55</v>
      </c>
      <c r="R6" s="18" t="str">
        <f t="shared" si="0"/>
        <v>4C2gsJHZv4iinAHFdFqzqK5aNPbKKRWAA60MBjo0xV4c</v>
      </c>
      <c r="S6" s="18">
        <f>INDEX(allsections[[S]:[Order]],MATCH(P6,allsections[SGUID],0),3)</f>
        <v>12</v>
      </c>
      <c r="T6" s="18">
        <f>INDEX(allsections[[S]:[Order]],MATCH(Q6,allsections[SGUID],0),3)</f>
        <v>120400</v>
      </c>
      <c r="U6" t="str">
        <f>INDEX(sectionsubsection_download[],MATCH(sectionsubsection[[#This Row],[Title]],sectionsubsection_download[Title],0),6)</f>
        <v>sRjWGUiOhcqw76XsR8gAI</v>
      </c>
      <c r="V6">
        <f>COUNTIF(Z:Z,sectionsubsection[[#This Row],[Title]])</f>
        <v>1</v>
      </c>
      <c r="Z6" s="26" t="s">
        <v>866</v>
      </c>
      <c r="AA6" s="26" t="e">
        <f>INDEX(allsections[[S]:[Order]],MATCH(X6,allsections[SGUID],0),3)</f>
        <v>#N/A</v>
      </c>
      <c r="AB6" s="26" t="e">
        <f>INDEX(allsections[[S]:[Order]],MATCH(Y6,allsections[SGUID],0),3)</f>
        <v>#N/A</v>
      </c>
      <c r="AC6" t="s">
        <v>867</v>
      </c>
    </row>
    <row r="7" spans="1:29" ht="60">
      <c r="A7" t="s">
        <v>868</v>
      </c>
      <c r="B7" s="25" t="s">
        <v>869</v>
      </c>
      <c r="C7" t="s">
        <v>870</v>
      </c>
      <c r="D7">
        <v>10</v>
      </c>
      <c r="F7" t="s">
        <v>269</v>
      </c>
      <c r="G7" t="str">
        <f>INDEX(allsections[[S]:[Order]],MATCH(unique_sections[[#This Row],[SGUID]],allsections[SGUID],0),1)</f>
        <v>QMS 05 Internal Audits</v>
      </c>
      <c r="H7" t="str">
        <f>INDEX(allsections[[S]:[Order]],MATCH(unique_sections[[#This Row],[SGUID]],allsections[SGUID],0),2)</f>
        <v>-</v>
      </c>
      <c r="I7">
        <f>INDEX(allsections[[S]:[Order]],MATCH(unique_sections[[#This Row],[SGUID]],allsections[SGUID],0),3)</f>
        <v>5</v>
      </c>
      <c r="K7" t="s">
        <v>72</v>
      </c>
      <c r="L7" t="str">
        <f>INDEX(allsections[[S]:[Order]],MATCH(unique_sub[[#This Row],[SSGUID]],allsections[SGUID],0),1)</f>
        <v>QMS 12.3.3  Technical skills and qualifications - Internal farm auditor</v>
      </c>
      <c r="M7" t="str">
        <f>INDEX(allsections[[S]:[Order]],MATCH(unique_sub[[#This Row],[SSGUID]],allsections[SGUID],0),2)</f>
        <v>Sign-off of internal farm auditors shall only occur as a result of:</v>
      </c>
      <c r="N7">
        <f>INDEX(allsections[[S]:[Order]],MATCH(unique_sub[[#This Row],[SSGUID]],allsections[SGUID],0),3)</f>
        <v>120303</v>
      </c>
      <c r="P7" t="s">
        <v>36</v>
      </c>
      <c r="Q7" t="s">
        <v>72</v>
      </c>
      <c r="R7" s="18" t="str">
        <f t="shared" si="0"/>
        <v>4C2gsJHZv4iinAHFdFqzqK3wx6HUisx5HDpRwFvCTwWN</v>
      </c>
      <c r="S7" s="18">
        <f>INDEX(allsections[[S]:[Order]],MATCH(P7,allsections[SGUID],0),3)</f>
        <v>12</v>
      </c>
      <c r="T7" s="18">
        <f>INDEX(allsections[[S]:[Order]],MATCH(Q7,allsections[SGUID],0),3)</f>
        <v>120303</v>
      </c>
      <c r="U7" t="str">
        <f>INDEX(sectionsubsection_download[],MATCH(sectionsubsection[[#This Row],[Title]],sectionsubsection_download[Title],0),6)</f>
        <v>3T9Lafr1Dn5eaj06Z1a1Bn</v>
      </c>
      <c r="V7">
        <f>COUNTIF(Z:Z,sectionsubsection[[#This Row],[Title]])</f>
        <v>1</v>
      </c>
      <c r="Z7" s="26" t="s">
        <v>871</v>
      </c>
      <c r="AA7" s="26" t="e">
        <f>INDEX(allsections[[S]:[Order]],MATCH(X7,allsections[SGUID],0),3)</f>
        <v>#N/A</v>
      </c>
      <c r="AB7" s="26" t="e">
        <f>INDEX(allsections[[S]:[Order]],MATCH(Y7,allsections[SGUID],0),3)</f>
        <v>#N/A</v>
      </c>
      <c r="AC7" t="s">
        <v>872</v>
      </c>
    </row>
    <row r="8" spans="1:29" ht="75">
      <c r="A8" t="s">
        <v>873</v>
      </c>
      <c r="B8" s="25" t="s">
        <v>874</v>
      </c>
      <c r="C8" t="s">
        <v>28</v>
      </c>
      <c r="D8">
        <v>3307</v>
      </c>
      <c r="F8" t="s">
        <v>30</v>
      </c>
      <c r="G8" t="str">
        <f>INDEX(allsections[[S]:[Order]],MATCH(unique_sections[[#This Row],[SGUID]],allsections[SGUID],0),1)</f>
        <v>QMS 06 Product traceability and segregation</v>
      </c>
      <c r="H8" t="str">
        <f>INDEX(allsections[[S]:[Order]],MATCH(unique_sections[[#This Row],[SGUID]],allsections[SGUID],0),2)</f>
        <v>-</v>
      </c>
      <c r="I8">
        <f>INDEX(allsections[[S]:[Order]],MATCH(unique_sections[[#This Row],[SGUID]],allsections[SGUID],0),3)</f>
        <v>6</v>
      </c>
      <c r="K8" t="s">
        <v>81</v>
      </c>
      <c r="L8" t="str">
        <f>INDEX(allsections[[S]:[Order]],MATCH(unique_sub[[#This Row],[SSGUID]],allsections[SGUID],0),1)</f>
        <v>QMS 12.3.2 Technical skills and qualifications - Internal QMS auditor</v>
      </c>
      <c r="M8" t="str">
        <f>INDEX(allsections[[S]:[Order]],MATCH(unique_sub[[#This Row],[SSGUID]],allsections[SGUID],0),2)</f>
        <v>-</v>
      </c>
      <c r="N8">
        <f>INDEX(allsections[[S]:[Order]],MATCH(unique_sub[[#This Row],[SSGUID]],allsections[SGUID],0),3)</f>
        <v>120302</v>
      </c>
      <c r="P8" t="s">
        <v>36</v>
      </c>
      <c r="Q8" t="s">
        <v>81</v>
      </c>
      <c r="R8" s="18" t="str">
        <f t="shared" si="0"/>
        <v>4C2gsJHZv4iinAHFdFqzqK4hGEPqL5l7s3DOLYKtvmbC</v>
      </c>
      <c r="S8" s="18">
        <f>INDEX(allsections[[S]:[Order]],MATCH(P8,allsections[SGUID],0),3)</f>
        <v>12</v>
      </c>
      <c r="T8" s="18">
        <f>INDEX(allsections[[S]:[Order]],MATCH(Q8,allsections[SGUID],0),3)</f>
        <v>120302</v>
      </c>
      <c r="U8" t="str">
        <f>INDEX(sectionsubsection_download[],MATCH(sectionsubsection[[#This Row],[Title]],sectionsubsection_download[Title],0),6)</f>
        <v>1q2hGGDrL7xPbQ1LvXpV26</v>
      </c>
      <c r="V8">
        <f>COUNTIF(Z:Z,sectionsubsection[[#This Row],[Title]])</f>
        <v>1</v>
      </c>
      <c r="Z8" s="26" t="s">
        <v>875</v>
      </c>
      <c r="AA8" s="26" t="e">
        <f>INDEX(allsections[[S]:[Order]],MATCH(X8,allsections[SGUID],0),3)</f>
        <v>#N/A</v>
      </c>
      <c r="AB8" s="26" t="e">
        <f>INDEX(allsections[[S]:[Order]],MATCH(Y8,allsections[SGUID],0),3)</f>
        <v>#N/A</v>
      </c>
      <c r="AC8" t="s">
        <v>876</v>
      </c>
    </row>
    <row r="9" spans="1:29" ht="90">
      <c r="A9" t="s">
        <v>768</v>
      </c>
      <c r="B9" s="25" t="s">
        <v>877</v>
      </c>
      <c r="C9" t="s">
        <v>28</v>
      </c>
      <c r="D9">
        <v>3306</v>
      </c>
      <c r="F9" t="s">
        <v>200</v>
      </c>
      <c r="G9" t="str">
        <f>INDEX(allsections[[S]:[Order]],MATCH(unique_sections[[#This Row],[SGUID]],allsections[SGUID],0),1)</f>
        <v>QMS 07 Product withdrawal</v>
      </c>
      <c r="H9" t="str">
        <f>INDEX(allsections[[S]:[Order]],MATCH(unique_sections[[#This Row],[SGUID]],allsections[SGUID],0),2)</f>
        <v>-</v>
      </c>
      <c r="I9">
        <f>INDEX(allsections[[S]:[Order]],MATCH(unique_sections[[#This Row],[SGUID]],allsections[SGUID],0),3)</f>
        <v>7</v>
      </c>
      <c r="K9" t="s">
        <v>90</v>
      </c>
      <c r="L9" t="str">
        <f>INDEX(allsections[[S]:[Order]],MATCH(unique_sub[[#This Row],[SSGUID]],allsections[SGUID],0),1)</f>
        <v>QMS 12.3.1 Technical skills and qualifications - QMS manager</v>
      </c>
      <c r="M9" t="str">
        <f>INDEX(allsections[[S]:[Order]],MATCH(unique_sub[[#This Row],[SSGUID]],allsections[SGUID],0),2)</f>
        <v>-</v>
      </c>
      <c r="N9">
        <f>INDEX(allsections[[S]:[Order]],MATCH(unique_sub[[#This Row],[SSGUID]],allsections[SGUID],0),3)</f>
        <v>120301</v>
      </c>
      <c r="P9" t="s">
        <v>36</v>
      </c>
      <c r="Q9" t="s">
        <v>90</v>
      </c>
      <c r="R9" s="18" t="str">
        <f t="shared" si="0"/>
        <v>4C2gsJHZv4iinAHFdFqzqK6tORAFbgXTHTA03U5KBq2e</v>
      </c>
      <c r="S9" s="18">
        <f>INDEX(allsections[[S]:[Order]],MATCH(P9,allsections[SGUID],0),3)</f>
        <v>12</v>
      </c>
      <c r="T9" s="18">
        <f>INDEX(allsections[[S]:[Order]],MATCH(Q9,allsections[SGUID],0),3)</f>
        <v>120301</v>
      </c>
      <c r="U9" t="str">
        <f>INDEX(sectionsubsection_download[],MATCH(sectionsubsection[[#This Row],[Title]],sectionsubsection_download[Title],0),6)</f>
        <v>794ci54zUVeeTyCkKxaIDB</v>
      </c>
      <c r="V9">
        <f>COUNTIF(Z:Z,sectionsubsection[[#This Row],[Title]])</f>
        <v>1</v>
      </c>
      <c r="Z9" s="26" t="s">
        <v>878</v>
      </c>
      <c r="AA9" s="26" t="e">
        <f>INDEX(allsections[[S]:[Order]],MATCH(X9,allsections[SGUID],0),3)</f>
        <v>#N/A</v>
      </c>
      <c r="AB9" s="26" t="e">
        <f>INDEX(allsections[[S]:[Order]],MATCH(Y9,allsections[SGUID],0),3)</f>
        <v>#N/A</v>
      </c>
      <c r="AC9" t="s">
        <v>879</v>
      </c>
    </row>
    <row r="10" spans="1:29" ht="150">
      <c r="A10" t="s">
        <v>552</v>
      </c>
      <c r="B10" s="25" t="s">
        <v>880</v>
      </c>
      <c r="C10" t="s">
        <v>28</v>
      </c>
      <c r="D10">
        <v>10102</v>
      </c>
      <c r="F10" t="s">
        <v>183</v>
      </c>
      <c r="G10" t="str">
        <f>INDEX(allsections[[S]:[Order]],MATCH(unique_sections[[#This Row],[SGUID]],allsections[SGUID],0),1)</f>
        <v>QMS 08 Outsourced activities</v>
      </c>
      <c r="H10" t="str">
        <f>INDEX(allsections[[S]:[Order]],MATCH(unique_sections[[#This Row],[SGUID]],allsections[SGUID],0),2)</f>
        <v>-</v>
      </c>
      <c r="I10">
        <f>INDEX(allsections[[S]:[Order]],MATCH(unique_sections[[#This Row],[SGUID]],allsections[SGUID],0),3)</f>
        <v>8</v>
      </c>
      <c r="K10" t="s">
        <v>95</v>
      </c>
      <c r="L10" t="str">
        <f>INDEX(allsections[[S]:[Order]],MATCH(unique_sub[[#This Row],[SSGUID]],allsections[SGUID],0),1)</f>
        <v xml:space="preserve">QMS 12.2 Formal qualifications for internal  farm auditors </v>
      </c>
      <c r="M10" t="str">
        <f>INDEX(allsections[[S]:[Order]],MATCH(unique_sub[[#This Row],[SSGUID]],allsections[SGUID],0),2)</f>
        <v>-</v>
      </c>
      <c r="N10">
        <f>INDEX(allsections[[S]:[Order]],MATCH(unique_sub[[#This Row],[SSGUID]],allsections[SGUID],0),3)</f>
        <v>120200</v>
      </c>
      <c r="P10" t="s">
        <v>36</v>
      </c>
      <c r="Q10" t="s">
        <v>95</v>
      </c>
      <c r="R10" s="18" t="str">
        <f t="shared" si="0"/>
        <v>4C2gsJHZv4iinAHFdFqzqK5YUhVcJlBJEi7I8LspLadi</v>
      </c>
      <c r="S10" s="18">
        <f>INDEX(allsections[[S]:[Order]],MATCH(P10,allsections[SGUID],0),3)</f>
        <v>12</v>
      </c>
      <c r="T10" s="18">
        <f>INDEX(allsections[[S]:[Order]],MATCH(Q10,allsections[SGUID],0),3)</f>
        <v>120200</v>
      </c>
      <c r="U10" t="str">
        <f>INDEX(sectionsubsection_download[],MATCH(sectionsubsection[[#This Row],[Title]],sectionsubsection_download[Title],0),6)</f>
        <v>5EvAdfrPlA0NW2KYET1Ogy</v>
      </c>
      <c r="V10">
        <f>COUNTIF(Z:Z,sectionsubsection[[#This Row],[Title]])</f>
        <v>1</v>
      </c>
      <c r="Z10" s="26" t="s">
        <v>881</v>
      </c>
      <c r="AA10" s="26" t="e">
        <f>INDEX(allsections[[S]:[Order]],MATCH(X10,allsections[SGUID],0),3)</f>
        <v>#N/A</v>
      </c>
      <c r="AB10" s="26" t="e">
        <f>INDEX(allsections[[S]:[Order]],MATCH(Y10,allsections[SGUID],0),3)</f>
        <v>#N/A</v>
      </c>
      <c r="AC10" t="s">
        <v>882</v>
      </c>
    </row>
    <row r="11" spans="1:29" ht="60">
      <c r="A11" t="s">
        <v>543</v>
      </c>
      <c r="B11" s="25" t="s">
        <v>883</v>
      </c>
      <c r="C11" t="s">
        <v>28</v>
      </c>
      <c r="D11">
        <v>10200</v>
      </c>
      <c r="F11" t="s">
        <v>158</v>
      </c>
      <c r="G11" t="str">
        <f>INDEX(allsections[[S]:[Order]],MATCH(unique_sections[[#This Row],[SGUID]],allsections[SGUID],0),1)</f>
        <v>QMS 09 Registration of additional members/sites to the certificate</v>
      </c>
      <c r="H11" t="str">
        <f>INDEX(allsections[[S]:[Order]],MATCH(unique_sections[[#This Row],[SGUID]],allsections[SGUID],0),2)</f>
        <v>-</v>
      </c>
      <c r="I11">
        <f>INDEX(allsections[[S]:[Order]],MATCH(unique_sections[[#This Row],[SGUID]],allsections[SGUID],0),3)</f>
        <v>9</v>
      </c>
      <c r="K11" t="s">
        <v>100</v>
      </c>
      <c r="L11" t="str">
        <f>INDEX(allsections[[S]:[Order]],MATCH(unique_sub[[#This Row],[SSGUID]],allsections[SGUID],0),1)</f>
        <v>QMS 12.1 Formal qualifications for internal QMS auditors</v>
      </c>
      <c r="M11" t="str">
        <f>INDEX(allsections[[S]:[Order]],MATCH(unique_sub[[#This Row],[SSGUID]],allsections[SGUID],0),2)</f>
        <v>-</v>
      </c>
      <c r="N11">
        <f>INDEX(allsections[[S]:[Order]],MATCH(unique_sub[[#This Row],[SSGUID]],allsections[SGUID],0),3)</f>
        <v>120100</v>
      </c>
      <c r="P11" t="s">
        <v>36</v>
      </c>
      <c r="Q11" t="s">
        <v>100</v>
      </c>
      <c r="R11" s="18" t="str">
        <f t="shared" si="0"/>
        <v>4C2gsJHZv4iinAHFdFqzqK1VqzFhqArY3cojASXB90xU</v>
      </c>
      <c r="S11" s="18">
        <f>INDEX(allsections[[S]:[Order]],MATCH(P11,allsections[SGUID],0),3)</f>
        <v>12</v>
      </c>
      <c r="T11" s="18">
        <f>INDEX(allsections[[S]:[Order]],MATCH(Q11,allsections[SGUID],0),3)</f>
        <v>120100</v>
      </c>
      <c r="U11" t="str">
        <f>INDEX(sectionsubsection_download[],MATCH(sectionsubsection[[#This Row],[Title]],sectionsubsection_download[Title],0),6)</f>
        <v>3AUALHBmd06oM88tMS9jZe</v>
      </c>
      <c r="V11">
        <f>COUNTIF(Z:Z,sectionsubsection[[#This Row],[Title]])</f>
        <v>1</v>
      </c>
      <c r="Z11" s="26" t="s">
        <v>884</v>
      </c>
      <c r="AA11" s="26" t="e">
        <f>INDEX(allsections[[S]:[Order]],MATCH(X11,allsections[SGUID],0),3)</f>
        <v>#N/A</v>
      </c>
      <c r="AB11" s="26" t="e">
        <f>INDEX(allsections[[S]:[Order]],MATCH(Y11,allsections[SGUID],0),3)</f>
        <v>#N/A</v>
      </c>
      <c r="AC11" t="s">
        <v>885</v>
      </c>
    </row>
    <row r="12" spans="1:29" ht="120">
      <c r="A12" t="s">
        <v>534</v>
      </c>
      <c r="B12" s="25" t="s">
        <v>886</v>
      </c>
      <c r="C12" t="s">
        <v>28</v>
      </c>
      <c r="D12">
        <v>10201</v>
      </c>
      <c r="F12" t="s">
        <v>153</v>
      </c>
      <c r="G12" t="str">
        <f>INDEX(allsections[[S]:[Order]],MATCH(unique_sections[[#This Row],[SGUID]],allsections[SGUID],0),1)</f>
        <v>QMS 10 Logo Use</v>
      </c>
      <c r="H12" t="str">
        <f>INDEX(allsections[[S]:[Order]],MATCH(unique_sections[[#This Row],[SGUID]],allsections[SGUID],0),2)</f>
        <v>-</v>
      </c>
      <c r="I12">
        <f>INDEX(allsections[[S]:[Order]],MATCH(unique_sections[[#This Row],[SGUID]],allsections[SGUID],0),3)</f>
        <v>10</v>
      </c>
      <c r="K12" t="s">
        <v>106</v>
      </c>
      <c r="L12" t="str">
        <f>INDEX(allsections[[S]:[Order]],MATCH(unique_sub[[#This Row],[SSGUID]],allsections[SGUID],0),1)</f>
        <v>QMS 11.3 Key Tasks -Internal farm auditors</v>
      </c>
      <c r="M12" t="str">
        <f>INDEX(allsections[[S]:[Order]],MATCH(unique_sub[[#This Row],[SSGUID]],allsections[SGUID],0),2)</f>
        <v>-</v>
      </c>
      <c r="N12">
        <f>INDEX(allsections[[S]:[Order]],MATCH(unique_sub[[#This Row],[SSGUID]],allsections[SGUID],0),3)</f>
        <v>110300</v>
      </c>
      <c r="P12" t="s">
        <v>105</v>
      </c>
      <c r="Q12" t="s">
        <v>106</v>
      </c>
      <c r="R12" s="18" t="str">
        <f t="shared" si="0"/>
        <v>6r5HimlyZ0M2nrD6K2tkEv68QqPVS7uQ4h17EehtW3dB</v>
      </c>
      <c r="S12" s="18">
        <f>INDEX(allsections[[S]:[Order]],MATCH(P12,allsections[SGUID],0),3)</f>
        <v>11</v>
      </c>
      <c r="T12" s="18">
        <f>INDEX(allsections[[S]:[Order]],MATCH(Q12,allsections[SGUID],0),3)</f>
        <v>110300</v>
      </c>
      <c r="U12" t="str">
        <f>INDEX(sectionsubsection_download[],MATCH(sectionsubsection[[#This Row],[Title]],sectionsubsection_download[Title],0),6)</f>
        <v>D1P1Goj92jYoNU4WguRQW</v>
      </c>
      <c r="V12">
        <f>COUNTIF(Z:Z,sectionsubsection[[#This Row],[Title]])</f>
        <v>1</v>
      </c>
      <c r="Z12" s="26" t="s">
        <v>887</v>
      </c>
      <c r="AA12" s="26" t="e">
        <f>INDEX(allsections[[S]:[Order]],MATCH(X12,allsections[SGUID],0),3)</f>
        <v>#N/A</v>
      </c>
      <c r="AB12" s="26" t="e">
        <f>INDEX(allsections[[S]:[Order]],MATCH(Y12,allsections[SGUID],0),3)</f>
        <v>#N/A</v>
      </c>
      <c r="AC12" t="s">
        <v>888</v>
      </c>
    </row>
    <row r="13" spans="1:29" ht="90">
      <c r="A13" t="s">
        <v>521</v>
      </c>
      <c r="B13" s="25" t="s">
        <v>889</v>
      </c>
      <c r="C13" t="s">
        <v>28</v>
      </c>
      <c r="D13">
        <v>10202</v>
      </c>
      <c r="F13" t="s">
        <v>105</v>
      </c>
      <c r="G13" t="str">
        <f>INDEX(allsections[[S]:[Order]],MATCH(unique_sections[[#This Row],[SGUID]],allsections[SGUID],0),1)</f>
        <v>QMS 11 Minimum Qualification requirements for key staff</v>
      </c>
      <c r="H13" t="str">
        <f>INDEX(allsections[[S]:[Order]],MATCH(unique_sections[[#This Row],[SGUID]],allsections[SGUID],0),2)</f>
        <v>-</v>
      </c>
      <c r="I13">
        <f>INDEX(allsections[[S]:[Order]],MATCH(unique_sections[[#This Row],[SGUID]],allsections[SGUID],0),3)</f>
        <v>11</v>
      </c>
      <c r="K13" t="s">
        <v>119</v>
      </c>
      <c r="L13" t="str">
        <f>INDEX(allsections[[S]:[Order]],MATCH(unique_sub[[#This Row],[SSGUID]],allsections[SGUID],0),1)</f>
        <v>QMS 11.2 Key Tasks - Internal QMS auditors</v>
      </c>
      <c r="M13" t="str">
        <f>INDEX(allsections[[S]:[Order]],MATCH(unique_sub[[#This Row],[SSGUID]],allsections[SGUID],0),2)</f>
        <v>-</v>
      </c>
      <c r="N13">
        <f>INDEX(allsections[[S]:[Order]],MATCH(unique_sub[[#This Row],[SSGUID]],allsections[SGUID],0),3)</f>
        <v>110200</v>
      </c>
      <c r="P13" t="s">
        <v>105</v>
      </c>
      <c r="Q13" t="s">
        <v>119</v>
      </c>
      <c r="R13" s="18" t="str">
        <f t="shared" si="0"/>
        <v>6r5HimlyZ0M2nrD6K2tkEv4LkoX8uL7IKysZNtMA9ACA</v>
      </c>
      <c r="S13" s="18">
        <f>INDEX(allsections[[S]:[Order]],MATCH(P13,allsections[SGUID],0),3)</f>
        <v>11</v>
      </c>
      <c r="T13" s="18">
        <f>INDEX(allsections[[S]:[Order]],MATCH(Q13,allsections[SGUID],0),3)</f>
        <v>110200</v>
      </c>
      <c r="U13" t="str">
        <f>INDEX(sectionsubsection_download[],MATCH(sectionsubsection[[#This Row],[Title]],sectionsubsection_download[Title],0),6)</f>
        <v>6l8T1OwYI1xOmNZdJ6Oe4e</v>
      </c>
      <c r="V13">
        <f>COUNTIF(Z:Z,sectionsubsection[[#This Row],[Title]])</f>
        <v>1</v>
      </c>
      <c r="Z13" s="26" t="s">
        <v>890</v>
      </c>
      <c r="AA13" s="26" t="e">
        <f>INDEX(allsections[[S]:[Order]],MATCH(X13,allsections[SGUID],0),3)</f>
        <v>#N/A</v>
      </c>
      <c r="AB13" s="26" t="e">
        <f>INDEX(allsections[[S]:[Order]],MATCH(Y13,allsections[SGUID],0),3)</f>
        <v>#N/A</v>
      </c>
      <c r="AC13" t="s">
        <v>891</v>
      </c>
    </row>
    <row r="14" spans="1:29" ht="45">
      <c r="A14" t="s">
        <v>499</v>
      </c>
      <c r="B14" s="25" t="s">
        <v>892</v>
      </c>
      <c r="C14" t="s">
        <v>28</v>
      </c>
      <c r="D14">
        <v>20100</v>
      </c>
      <c r="F14" t="s">
        <v>36</v>
      </c>
      <c r="G14" t="str">
        <f>INDEX(allsections[[S]:[Order]],MATCH(unique_sections[[#This Row],[SGUID]],allsections[SGUID],0),1)</f>
        <v>QMS 12 Qualification Requirements</v>
      </c>
      <c r="H14" t="str">
        <f>INDEX(allsections[[S]:[Order]],MATCH(unique_sections[[#This Row],[SGUID]],allsections[SGUID],0),2)</f>
        <v>-</v>
      </c>
      <c r="I14">
        <f>INDEX(allsections[[S]:[Order]],MATCH(unique_sections[[#This Row],[SGUID]],allsections[SGUID],0),3)</f>
        <v>12</v>
      </c>
      <c r="K14" t="s">
        <v>132</v>
      </c>
      <c r="L14" t="str">
        <f>INDEX(allsections[[S]:[Order]],MATCH(unique_sub[[#This Row],[SSGUID]],allsections[SGUID],0),1)</f>
        <v>QMS 11.1 Key Tasks - QMS manager</v>
      </c>
      <c r="M14" t="str">
        <f>INDEX(allsections[[S]:[Order]],MATCH(unique_sub[[#This Row],[SSGUID]],allsections[SGUID],0),2)</f>
        <v>-</v>
      </c>
      <c r="N14">
        <f>INDEX(allsections[[S]:[Order]],MATCH(unique_sub[[#This Row],[SSGUID]],allsections[SGUID],0),3)</f>
        <v>110100</v>
      </c>
      <c r="P14" t="s">
        <v>105</v>
      </c>
      <c r="Q14" t="s">
        <v>132</v>
      </c>
      <c r="R14" s="18" t="str">
        <f t="shared" si="0"/>
        <v>6r5HimlyZ0M2nrD6K2tkEv2rWrYhbbVlHZkKXd3fJaOG</v>
      </c>
      <c r="S14" s="18">
        <f>INDEX(allsections[[S]:[Order]],MATCH(P14,allsections[SGUID],0),3)</f>
        <v>11</v>
      </c>
      <c r="T14" s="18">
        <f>INDEX(allsections[[S]:[Order]],MATCH(Q14,allsections[SGUID],0),3)</f>
        <v>110100</v>
      </c>
      <c r="U14" t="str">
        <f>INDEX(sectionsubsection_download[],MATCH(sectionsubsection[[#This Row],[Title]],sectionsubsection_download[Title],0),6)</f>
        <v>Oe1ablyCFkYTPh0hD5hws</v>
      </c>
      <c r="V14">
        <f>COUNTIF(Z:Z,sectionsubsection[[#This Row],[Title]])</f>
        <v>1</v>
      </c>
      <c r="Z14" s="26" t="s">
        <v>893</v>
      </c>
      <c r="AA14" s="26" t="e">
        <f>INDEX(allsections[[S]:[Order]],MATCH(X14,allsections[SGUID],0),3)</f>
        <v>#N/A</v>
      </c>
      <c r="AB14" s="26" t="e">
        <f>INDEX(allsections[[S]:[Order]],MATCH(Y14,allsections[SGUID],0),3)</f>
        <v>#N/A</v>
      </c>
      <c r="AC14" t="s">
        <v>894</v>
      </c>
    </row>
    <row r="15" spans="1:29" ht="90">
      <c r="A15" t="s">
        <v>478</v>
      </c>
      <c r="B15" s="25" t="s">
        <v>895</v>
      </c>
      <c r="C15" t="s">
        <v>28</v>
      </c>
      <c r="D15">
        <v>20200</v>
      </c>
      <c r="F15" t="s">
        <v>648</v>
      </c>
      <c r="G15" t="str">
        <f>INDEX(allsections[[S]:[Order]],MATCH(unique_sections[[#This Row],[SGUID]],allsections[SGUID],0),1)</f>
        <v>FV 03 RESOURCE MANAGEMENT AND TRAINING</v>
      </c>
      <c r="H15" t="str">
        <f>INDEX(allsections[[S]:[Order]],MATCH(unique_sections[[#This Row],[SGUID]],allsections[SGUID],0),2)</f>
        <v>-</v>
      </c>
      <c r="I15">
        <f>INDEX(allsections[[S]:[Order]],MATCH(unique_sections[[#This Row],[SGUID]],allsections[SGUID],0),3)</f>
        <v>3</v>
      </c>
      <c r="K15" t="s">
        <v>270</v>
      </c>
      <c r="L15" t="str">
        <f>INDEX(allsections[[S]:[Order]],MATCH(unique_sub[[#This Row],[SSGUID]],allsections[SGUID],0),1)</f>
        <v>QMS 05.03 Non-compliances, corrective actions, and sanctions</v>
      </c>
      <c r="M15" t="str">
        <f>INDEX(allsections[[S]:[Order]],MATCH(unique_sub[[#This Row],[SSGUID]],allsections[SGUID],0),2)</f>
        <v>-</v>
      </c>
      <c r="N15">
        <f>INDEX(allsections[[S]:[Order]],MATCH(unique_sub[[#This Row],[SSGUID]],allsections[SGUID],0),3)</f>
        <v>50300</v>
      </c>
      <c r="P15" t="s">
        <v>153</v>
      </c>
      <c r="Q15" t="s">
        <v>31</v>
      </c>
      <c r="R15" s="18" t="str">
        <f t="shared" si="0"/>
        <v>22fWhXIF7ToLyYWekldl825TvyR0UgB0EOmnMkFaZftX</v>
      </c>
      <c r="S15" s="18">
        <f>INDEX(allsections[[S]:[Order]],MATCH(P15,allsections[SGUID],0),3)</f>
        <v>10</v>
      </c>
      <c r="T15" s="18">
        <f>INDEX(allsections[[S]:[Order]],MATCH(Q15,allsections[SGUID],0),3)</f>
        <v>0</v>
      </c>
      <c r="U15" t="str">
        <f>INDEX(sectionsubsection_download[],MATCH(sectionsubsection[[#This Row],[Title]],sectionsubsection_download[Title],0),6)</f>
        <v>7KTNT5W2dnohnL5waZkYY2</v>
      </c>
      <c r="V15">
        <f>COUNTIF(Z:Z,sectionsubsection[[#This Row],[Title]])</f>
        <v>1</v>
      </c>
      <c r="Z15" s="26" t="s">
        <v>896</v>
      </c>
      <c r="AA15" s="26" t="e">
        <f>INDEX(allsections[[S]:[Order]],MATCH(X15,allsections[SGUID],0),3)</f>
        <v>#N/A</v>
      </c>
      <c r="AB15" s="26" t="e">
        <f>INDEX(allsections[[S]:[Order]],MATCH(Y15,allsections[SGUID],0),3)</f>
        <v>#N/A</v>
      </c>
      <c r="AC15" t="s">
        <v>897</v>
      </c>
    </row>
    <row r="16" spans="1:29" ht="105">
      <c r="A16" t="s">
        <v>436</v>
      </c>
      <c r="B16" s="25" t="s">
        <v>898</v>
      </c>
      <c r="C16" t="s">
        <v>28</v>
      </c>
      <c r="D16">
        <v>30100</v>
      </c>
      <c r="F16" t="s">
        <v>670</v>
      </c>
      <c r="G16" t="str">
        <f>INDEX(allsections[[S]:[Order]],MATCH(unique_sections[[#This Row],[SGUID]],allsections[SGUID],0),1)</f>
        <v>FV 05 SPECIFICATIONS, SUPPLIERS, AND STOCK MANAGEMENT</v>
      </c>
      <c r="H16" t="str">
        <f>INDEX(allsections[[S]:[Order]],MATCH(unique_sections[[#This Row],[SGUID]],allsections[SGUID],0),2)</f>
        <v>-</v>
      </c>
      <c r="I16">
        <f>INDEX(allsections[[S]:[Order]],MATCH(unique_sections[[#This Row],[SGUID]],allsections[SGUID],0),3)</f>
        <v>5</v>
      </c>
      <c r="K16" t="s">
        <v>307</v>
      </c>
      <c r="L16" t="str">
        <f>INDEX(allsections[[S]:[Order]],MATCH(unique_sub[[#This Row],[SSGUID]],allsections[SGUID],0),1)</f>
        <v>QMS 05.02 Internal audits of members/sites</v>
      </c>
      <c r="M16" t="str">
        <f>INDEX(allsections[[S]:[Order]],MATCH(unique_sub[[#This Row],[SSGUID]],allsections[SGUID],0),2)</f>
        <v>-</v>
      </c>
      <c r="N16">
        <f>INDEX(allsections[[S]:[Order]],MATCH(unique_sub[[#This Row],[SSGUID]],allsections[SGUID],0),3)</f>
        <v>50200</v>
      </c>
      <c r="P16" t="s">
        <v>158</v>
      </c>
      <c r="Q16" t="s">
        <v>31</v>
      </c>
      <c r="R16" s="18" t="str">
        <f t="shared" si="0"/>
        <v>6ODApAejiQtNrOwOQO5Tai5TvyR0UgB0EOmnMkFaZftX</v>
      </c>
      <c r="S16" s="18">
        <f>INDEX(allsections[[S]:[Order]],MATCH(P16,allsections[SGUID],0),3)</f>
        <v>9</v>
      </c>
      <c r="T16" s="18">
        <f>INDEX(allsections[[S]:[Order]],MATCH(Q16,allsections[SGUID],0),3)</f>
        <v>0</v>
      </c>
      <c r="U16" t="str">
        <f>INDEX(sectionsubsection_download[],MATCH(sectionsubsection[[#This Row],[Title]],sectionsubsection_download[Title],0),6)</f>
        <v>65eMYjfTV3cmvpL1heqaBJ</v>
      </c>
      <c r="V16">
        <f>COUNTIF(Z:Z,sectionsubsection[[#This Row],[Title]])</f>
        <v>1</v>
      </c>
      <c r="Z16" s="26" t="s">
        <v>899</v>
      </c>
      <c r="AA16" s="26" t="e">
        <f>INDEX(allsections[[S]:[Order]],MATCH(X16,allsections[SGUID],0),3)</f>
        <v>#N/A</v>
      </c>
      <c r="AB16" s="26" t="e">
        <f>INDEX(allsections[[S]:[Order]],MATCH(Y16,allsections[SGUID],0),3)</f>
        <v>#N/A</v>
      </c>
      <c r="AC16" t="s">
        <v>900</v>
      </c>
    </row>
    <row r="17" spans="1:29" ht="45">
      <c r="A17" t="s">
        <v>419</v>
      </c>
      <c r="B17" s="25" t="s">
        <v>901</v>
      </c>
      <c r="C17" t="s">
        <v>28</v>
      </c>
      <c r="D17">
        <v>30200</v>
      </c>
      <c r="F17" t="s">
        <v>663</v>
      </c>
      <c r="G17" t="str">
        <f>INDEX(allsections[[S]:[Order]],MATCH(unique_sections[[#This Row],[SGUID]],allsections[SGUID],0),1)</f>
        <v>FV 11 NON-CONFORMING PRODUCTS</v>
      </c>
      <c r="H17" t="str">
        <f>INDEX(allsections[[S]:[Order]],MATCH(unique_sections[[#This Row],[SGUID]],allsections[SGUID],0),2)</f>
        <v>-</v>
      </c>
      <c r="I17">
        <f>INDEX(allsections[[S]:[Order]],MATCH(unique_sections[[#This Row],[SGUID]],allsections[SGUID],0),3)</f>
        <v>11</v>
      </c>
      <c r="K17" t="s">
        <v>348</v>
      </c>
      <c r="L17" t="str">
        <f>INDEX(allsections[[S]:[Order]],MATCH(unique_sub[[#This Row],[SSGUID]],allsections[SGUID],0),1)</f>
        <v>QMS 05.01 Internal QMS audits</v>
      </c>
      <c r="M17" t="str">
        <f>INDEX(allsections[[S]:[Order]],MATCH(unique_sub[[#This Row],[SSGUID]],allsections[SGUID],0),2)</f>
        <v>-</v>
      </c>
      <c r="N17">
        <f>INDEX(allsections[[S]:[Order]],MATCH(unique_sub[[#This Row],[SSGUID]],allsections[SGUID],0),3)</f>
        <v>50100</v>
      </c>
      <c r="P17" t="s">
        <v>183</v>
      </c>
      <c r="Q17" t="s">
        <v>31</v>
      </c>
      <c r="R17" s="18" t="str">
        <f t="shared" si="0"/>
        <v>35yeNtmczlcF0LL6aw5z155TvyR0UgB0EOmnMkFaZftX</v>
      </c>
      <c r="S17" s="18">
        <f>INDEX(allsections[[S]:[Order]],MATCH(P17,allsections[SGUID],0),3)</f>
        <v>8</v>
      </c>
      <c r="T17" s="18">
        <f>INDEX(allsections[[S]:[Order]],MATCH(Q17,allsections[SGUID],0),3)</f>
        <v>0</v>
      </c>
      <c r="U17" t="str">
        <f>INDEX(sectionsubsection_download[],MATCH(sectionsubsection[[#This Row],[Title]],sectionsubsection_download[Title],0),6)</f>
        <v>2I3a6saOrNcDjLiwnbyc1J</v>
      </c>
      <c r="V17">
        <f>COUNTIF(Z:Z,sectionsubsection[[#This Row],[Title]])</f>
        <v>1</v>
      </c>
      <c r="Z17" s="26" t="s">
        <v>902</v>
      </c>
      <c r="AA17" s="26" t="e">
        <f>INDEX(allsections[[S]:[Order]],MATCH(X17,allsections[SGUID],0),3)</f>
        <v>#N/A</v>
      </c>
      <c r="AB17" s="26" t="e">
        <f>INDEX(allsections[[S]:[Order]],MATCH(Y17,allsections[SGUID],0),3)</f>
        <v>#N/A</v>
      </c>
      <c r="AC17" t="s">
        <v>903</v>
      </c>
    </row>
    <row r="18" spans="1:29" ht="75">
      <c r="A18" t="s">
        <v>348</v>
      </c>
      <c r="B18" s="25" t="s">
        <v>904</v>
      </c>
      <c r="C18" t="s">
        <v>28</v>
      </c>
      <c r="D18">
        <v>50100</v>
      </c>
      <c r="F18" t="s">
        <v>683</v>
      </c>
      <c r="G18" t="str">
        <f>INDEX(allsections[[S]:[Order]],MATCH(unique_sections[[#This Row],[SGUID]],allsections[SGUID],0),1)</f>
        <v>FV 12 LABORATORY TESTING</v>
      </c>
      <c r="H18" t="str">
        <f>INDEX(allsections[[S]:[Order]],MATCH(unique_sections[[#This Row],[SGUID]],allsections[SGUID],0),2)</f>
        <v>-</v>
      </c>
      <c r="I18">
        <f>INDEX(allsections[[S]:[Order]],MATCH(unique_sections[[#This Row],[SGUID]],allsections[SGUID],0),3)</f>
        <v>12</v>
      </c>
      <c r="K18" t="s">
        <v>419</v>
      </c>
      <c r="L18" t="str">
        <f>INDEX(allsections[[S]:[Order]],MATCH(unique_sub[[#This Row],[SSGUID]],allsections[SGUID],0),1)</f>
        <v>QMS 03.02 Records</v>
      </c>
      <c r="M18" t="str">
        <f>INDEX(allsections[[S]:[Order]],MATCH(unique_sub[[#This Row],[SSGUID]],allsections[SGUID],0),2)</f>
        <v>-</v>
      </c>
      <c r="N18">
        <f>INDEX(allsections[[S]:[Order]],MATCH(unique_sub[[#This Row],[SSGUID]],allsections[SGUID],0),3)</f>
        <v>30200</v>
      </c>
      <c r="P18" t="s">
        <v>200</v>
      </c>
      <c r="Q18" t="s">
        <v>31</v>
      </c>
      <c r="R18" s="18" t="str">
        <f t="shared" si="0"/>
        <v>7ue3ZV8NziRZnY4dzUsISX5TvyR0UgB0EOmnMkFaZftX</v>
      </c>
      <c r="S18" s="18">
        <f>INDEX(allsections[[S]:[Order]],MATCH(P18,allsections[SGUID],0),3)</f>
        <v>7</v>
      </c>
      <c r="T18" s="18">
        <f>INDEX(allsections[[S]:[Order]],MATCH(Q18,allsections[SGUID],0),3)</f>
        <v>0</v>
      </c>
      <c r="U18" t="str">
        <f>INDEX(sectionsubsection_download[],MATCH(sectionsubsection[[#This Row],[Title]],sectionsubsection_download[Title],0),6)</f>
        <v>5mIblZRyfNdC1gOQNXaVhW</v>
      </c>
      <c r="V18">
        <f>COUNTIF(Z:Z,sectionsubsection[[#This Row],[Title]])</f>
        <v>1</v>
      </c>
      <c r="Z18" s="26" t="s">
        <v>905</v>
      </c>
      <c r="AA18" s="26" t="e">
        <f>INDEX(allsections[[S]:[Order]],MATCH(X18,allsections[SGUID],0),3)</f>
        <v>#N/A</v>
      </c>
      <c r="AB18" s="26" t="e">
        <f>INDEX(allsections[[S]:[Order]],MATCH(Y18,allsections[SGUID],0),3)</f>
        <v>#N/A</v>
      </c>
      <c r="AC18" t="s">
        <v>906</v>
      </c>
    </row>
    <row r="19" spans="1:29" ht="90">
      <c r="A19" t="s">
        <v>307</v>
      </c>
      <c r="B19" s="25" t="s">
        <v>907</v>
      </c>
      <c r="C19" t="s">
        <v>28</v>
      </c>
      <c r="D19">
        <v>50200</v>
      </c>
      <c r="F19" t="s">
        <v>822</v>
      </c>
      <c r="G19" t="str">
        <f>INDEX(allsections[[S]:[Order]],MATCH(unique_sections[[#This Row],[SGUID]],allsections[SGUID],0),1)</f>
        <v>FV 13 EQUIPMENT AND DEVICES</v>
      </c>
      <c r="H19" t="str">
        <f>INDEX(allsections[[S]:[Order]],MATCH(unique_sections[[#This Row],[SGUID]],allsections[SGUID],0),2)</f>
        <v>-</v>
      </c>
      <c r="I19">
        <f>INDEX(allsections[[S]:[Order]],MATCH(unique_sections[[#This Row],[SGUID]],allsections[SGUID],0),3)</f>
        <v>13</v>
      </c>
      <c r="K19" t="s">
        <v>436</v>
      </c>
      <c r="L19" t="str">
        <f>INDEX(allsections[[S]:[Order]],MATCH(unique_sub[[#This Row],[SSGUID]],allsections[SGUID],0),1)</f>
        <v>QMS 03.01 Document control requirements</v>
      </c>
      <c r="M19" t="str">
        <f>INDEX(allsections[[S]:[Order]],MATCH(unique_sub[[#This Row],[SSGUID]],allsections[SGUID],0),2)</f>
        <v>-</v>
      </c>
      <c r="N19">
        <f>INDEX(allsections[[S]:[Order]],MATCH(unique_sub[[#This Row],[SSGUID]],allsections[SGUID],0),3)</f>
        <v>30100</v>
      </c>
      <c r="P19" t="s">
        <v>269</v>
      </c>
      <c r="Q19" t="s">
        <v>270</v>
      </c>
      <c r="R19" s="18" t="str">
        <f t="shared" si="0"/>
        <v>4riK5U0xPiGEWHpHRmn4NrTNECOkMrplT0VST5e7LlI</v>
      </c>
      <c r="S19" s="18">
        <f>INDEX(allsections[[S]:[Order]],MATCH(P19,allsections[SGUID],0),3)</f>
        <v>5</v>
      </c>
      <c r="T19" s="18">
        <f>INDEX(allsections[[S]:[Order]],MATCH(Q19,allsections[SGUID],0),3)</f>
        <v>50300</v>
      </c>
      <c r="U19" t="str">
        <f>INDEX(sectionsubsection_download[],MATCH(sectionsubsection[[#This Row],[Title]],sectionsubsection_download[Title],0),6)</f>
        <v>6axYXAy7Yu1eJic25oc7jd</v>
      </c>
      <c r="V19">
        <f>COUNTIF(Z:Z,sectionsubsection[[#This Row],[Title]])</f>
        <v>1</v>
      </c>
      <c r="Z19" s="26" t="s">
        <v>908</v>
      </c>
      <c r="AA19" s="26" t="e">
        <f>INDEX(allsections[[S]:[Order]],MATCH(X19,allsections[SGUID],0),3)</f>
        <v>#N/A</v>
      </c>
      <c r="AB19" s="26" t="e">
        <f>INDEX(allsections[[S]:[Order]],MATCH(Y19,allsections[SGUID],0),3)</f>
        <v>#N/A</v>
      </c>
      <c r="AC19" t="s">
        <v>909</v>
      </c>
    </row>
    <row r="20" spans="1:29" ht="165">
      <c r="A20" t="s">
        <v>270</v>
      </c>
      <c r="B20" s="25" t="s">
        <v>910</v>
      </c>
      <c r="C20" t="s">
        <v>28</v>
      </c>
      <c r="D20">
        <v>50300</v>
      </c>
      <c r="F20" t="s">
        <v>697</v>
      </c>
      <c r="G20" t="str">
        <f>INDEX(allsections[[S]:[Order]],MATCH(unique_sections[[#This Row],[SGUID]],allsections[SGUID],0),1)</f>
        <v>FV 19 HYGIENE</v>
      </c>
      <c r="H20" t="str">
        <f>INDEX(allsections[[S]:[Order]],MATCH(unique_sections[[#This Row],[SGUID]],allsections[SGUID],0),2)</f>
        <v>-</v>
      </c>
      <c r="I20">
        <f>INDEX(allsections[[S]:[Order]],MATCH(unique_sections[[#This Row],[SGUID]],allsections[SGUID],0),3)</f>
        <v>19</v>
      </c>
      <c r="K20" t="s">
        <v>478</v>
      </c>
      <c r="L20" t="str">
        <f>INDEX(allsections[[S]:[Order]],MATCH(unique_sub[[#This Row],[SSGUID]],allsections[SGUID],0),1)</f>
        <v>QMS 02.02 Competency and training of staff</v>
      </c>
      <c r="M20" t="str">
        <f>INDEX(allsections[[S]:[Order]],MATCH(unique_sub[[#This Row],[SSGUID]],allsections[SGUID],0),2)</f>
        <v>-</v>
      </c>
      <c r="N20">
        <f>INDEX(allsections[[S]:[Order]],MATCH(unique_sub[[#This Row],[SSGUID]],allsections[SGUID],0),3)</f>
        <v>20200</v>
      </c>
      <c r="P20" t="s">
        <v>269</v>
      </c>
      <c r="Q20" t="s">
        <v>307</v>
      </c>
      <c r="R20" s="18" t="str">
        <f t="shared" si="0"/>
        <v>4riK5U0xPiGEWHpHRmn4Nr5H57GE3E0oeJiTQUwzLR4e</v>
      </c>
      <c r="S20" s="18">
        <f>INDEX(allsections[[S]:[Order]],MATCH(P20,allsections[SGUID],0),3)</f>
        <v>5</v>
      </c>
      <c r="T20" s="18">
        <f>INDEX(allsections[[S]:[Order]],MATCH(Q20,allsections[SGUID],0),3)</f>
        <v>50200</v>
      </c>
      <c r="U20" t="str">
        <f>INDEX(sectionsubsection_download[],MATCH(sectionsubsection[[#This Row],[Title]],sectionsubsection_download[Title],0),6)</f>
        <v>78vweBqIAPgNjyuDvL5tQW</v>
      </c>
      <c r="V20">
        <f>COUNTIF(Z:Z,sectionsubsection[[#This Row],[Title]])</f>
        <v>1</v>
      </c>
      <c r="Z20" s="26" t="s">
        <v>911</v>
      </c>
      <c r="AA20" s="26" t="e">
        <f>INDEX(allsections[[S]:[Order]],MATCH(X20,allsections[SGUID],0),3)</f>
        <v>#N/A</v>
      </c>
      <c r="AB20" s="26" t="e">
        <f>INDEX(allsections[[S]:[Order]],MATCH(Y20,allsections[SGUID],0),3)</f>
        <v>#N/A</v>
      </c>
      <c r="AC20" t="s">
        <v>912</v>
      </c>
    </row>
    <row r="21" spans="1:29" ht="75">
      <c r="A21" t="s">
        <v>132</v>
      </c>
      <c r="B21" s="25" t="s">
        <v>913</v>
      </c>
      <c r="C21" t="s">
        <v>28</v>
      </c>
      <c r="D21">
        <v>110100</v>
      </c>
      <c r="F21" t="s">
        <v>640</v>
      </c>
      <c r="G21" t="str">
        <f>INDEX(allsections[[S]:[Order]],MATCH(unique_sections[[#This Row],[SGUID]],allsections[SGUID],0),1)</f>
        <v>FV 20 WORKERS’ HEALTH, SAFETY, AND WELFARE</v>
      </c>
      <c r="H21" t="str">
        <f>INDEX(allsections[[S]:[Order]],MATCH(unique_sections[[#This Row],[SGUID]],allsections[SGUID],0),2)</f>
        <v>-</v>
      </c>
      <c r="I21">
        <f>INDEX(allsections[[S]:[Order]],MATCH(unique_sections[[#This Row],[SGUID]],allsections[SGUID],0),3)</f>
        <v>20</v>
      </c>
      <c r="K21" t="s">
        <v>499</v>
      </c>
      <c r="L21" t="str">
        <f>INDEX(allsections[[S]:[Order]],MATCH(unique_sub[[#This Row],[SSGUID]],allsections[SGUID],0),1)</f>
        <v>QMS 02.01 Structure</v>
      </c>
      <c r="M21" t="str">
        <f>INDEX(allsections[[S]:[Order]],MATCH(unique_sub[[#This Row],[SSGUID]],allsections[SGUID],0),2)</f>
        <v>-</v>
      </c>
      <c r="N21">
        <f>INDEX(allsections[[S]:[Order]],MATCH(unique_sub[[#This Row],[SSGUID]],allsections[SGUID],0),3)</f>
        <v>20100</v>
      </c>
      <c r="P21" t="s">
        <v>269</v>
      </c>
      <c r="Q21" t="s">
        <v>348</v>
      </c>
      <c r="R21" s="18" t="str">
        <f t="shared" si="0"/>
        <v>4riK5U0xPiGEWHpHRmn4Nr3DacSTY4JYjnci5zdyhJco</v>
      </c>
      <c r="S21" s="18">
        <f>INDEX(allsections[[S]:[Order]],MATCH(P21,allsections[SGUID],0),3)</f>
        <v>5</v>
      </c>
      <c r="T21" s="18">
        <f>INDEX(allsections[[S]:[Order]],MATCH(Q21,allsections[SGUID],0),3)</f>
        <v>50100</v>
      </c>
      <c r="U21" t="str">
        <f>INDEX(sectionsubsection_download[],MATCH(sectionsubsection[[#This Row],[Title]],sectionsubsection_download[Title],0),6)</f>
        <v>6D7XlpsfOTAtAS415druSY</v>
      </c>
      <c r="V21">
        <f>COUNTIF(Z:Z,sectionsubsection[[#This Row],[Title]])</f>
        <v>1</v>
      </c>
      <c r="Z21" s="26" t="s">
        <v>914</v>
      </c>
      <c r="AA21" s="26" t="e">
        <f>INDEX(allsections[[S]:[Order]],MATCH(X21,allsections[SGUID],0),3)</f>
        <v>#N/A</v>
      </c>
      <c r="AB21" s="26" t="e">
        <f>INDEX(allsections[[S]:[Order]],MATCH(Y21,allsections[SGUID],0),3)</f>
        <v>#N/A</v>
      </c>
      <c r="AC21" t="s">
        <v>915</v>
      </c>
    </row>
    <row r="22" spans="1:29" ht="90">
      <c r="A22" t="s">
        <v>119</v>
      </c>
      <c r="B22" s="25" t="s">
        <v>916</v>
      </c>
      <c r="C22" t="s">
        <v>28</v>
      </c>
      <c r="D22">
        <v>110200</v>
      </c>
      <c r="F22" t="s">
        <v>690</v>
      </c>
      <c r="G22" t="str">
        <f>INDEX(allsections[[S]:[Order]],MATCH(unique_sections[[#This Row],[SGUID]],allsections[SGUID],0),1)</f>
        <v>FV 21 SITE MANAGEMENT</v>
      </c>
      <c r="H22" t="str">
        <f>INDEX(allsections[[S]:[Order]],MATCH(unique_sections[[#This Row],[SGUID]],allsections[SGUID],0),2)</f>
        <v>-</v>
      </c>
      <c r="I22">
        <f>INDEX(allsections[[S]:[Order]],MATCH(unique_sections[[#This Row],[SGUID]],allsections[SGUID],0),3)</f>
        <v>21</v>
      </c>
      <c r="K22" t="s">
        <v>521</v>
      </c>
      <c r="L22" t="str">
        <f>INDEX(allsections[[S]:[Order]],MATCH(unique_sub[[#This Row],[SSGUID]],allsections[SGUID],0),1)</f>
        <v>QMS 01.02.02 Internal register - Producer Groups</v>
      </c>
      <c r="M22" t="str">
        <f>INDEX(allsections[[S]:[Order]],MATCH(unique_sub[[#This Row],[SSGUID]],allsections[SGUID],0),2)</f>
        <v>-</v>
      </c>
      <c r="N22">
        <f>INDEX(allsections[[S]:[Order]],MATCH(unique_sub[[#This Row],[SSGUID]],allsections[SGUID],0),3)</f>
        <v>10202</v>
      </c>
      <c r="P22" t="s">
        <v>269</v>
      </c>
      <c r="Q22" t="s">
        <v>31</v>
      </c>
      <c r="R22" s="18" t="str">
        <f t="shared" si="0"/>
        <v>4riK5U0xPiGEWHpHRmn4Nr5TvyR0UgB0EOmnMkFaZftX</v>
      </c>
      <c r="S22" s="18">
        <f>INDEX(allsections[[S]:[Order]],MATCH(P22,allsections[SGUID],0),3)</f>
        <v>5</v>
      </c>
      <c r="T22" s="18">
        <f>INDEX(allsections[[S]:[Order]],MATCH(Q22,allsections[SGUID],0),3)</f>
        <v>0</v>
      </c>
      <c r="U22" t="str">
        <f>INDEX(sectionsubsection_download[],MATCH(sectionsubsection[[#This Row],[Title]],sectionsubsection_download[Title],0),6)</f>
        <v>2o53cxprZfNYjtrRLARqPe</v>
      </c>
      <c r="V22">
        <f>COUNTIF(Z:Z,sectionsubsection[[#This Row],[Title]])</f>
        <v>1</v>
      </c>
      <c r="Z22" s="26" t="s">
        <v>917</v>
      </c>
      <c r="AA22" s="26" t="e">
        <f>INDEX(allsections[[S]:[Order]],MATCH(X22,allsections[SGUID],0),3)</f>
        <v>#N/A</v>
      </c>
      <c r="AB22" s="26" t="e">
        <f>INDEX(allsections[[S]:[Order]],MATCH(Y22,allsections[SGUID],0),3)</f>
        <v>#N/A</v>
      </c>
      <c r="AC22" t="s">
        <v>918</v>
      </c>
    </row>
    <row r="23" spans="1:29" ht="90">
      <c r="A23" t="s">
        <v>106</v>
      </c>
      <c r="B23" s="25" t="s">
        <v>919</v>
      </c>
      <c r="C23" t="s">
        <v>28</v>
      </c>
      <c r="D23">
        <v>110300</v>
      </c>
      <c r="F23" t="s">
        <v>656</v>
      </c>
      <c r="G23" t="str">
        <f>INDEX(allsections[[S]:[Order]],MATCH(unique_sections[[#This Row],[SGUID]],allsections[SGUID],0),1)</f>
        <v>FV 25 WASTE MANAGEMENT</v>
      </c>
      <c r="H23" t="str">
        <f>INDEX(allsections[[S]:[Order]],MATCH(unique_sections[[#This Row],[SGUID]],allsections[SGUID],0),2)</f>
        <v>-</v>
      </c>
      <c r="I23">
        <f>INDEX(allsections[[S]:[Order]],MATCH(unique_sections[[#This Row],[SGUID]],allsections[SGUID],0),3)</f>
        <v>25</v>
      </c>
      <c r="K23" t="s">
        <v>534</v>
      </c>
      <c r="L23" t="str">
        <f>INDEX(allsections[[S]:[Order]],MATCH(unique_sub[[#This Row],[SSGUID]],allsections[SGUID],0),1)</f>
        <v>QMS 01.02.01 Internal register - Multisite producers with QMS</v>
      </c>
      <c r="M23" t="str">
        <f>INDEX(allsections[[S]:[Order]],MATCH(unique_sub[[#This Row],[SSGUID]],allsections[SGUID],0),2)</f>
        <v>-</v>
      </c>
      <c r="N23">
        <f>INDEX(allsections[[S]:[Order]],MATCH(unique_sub[[#This Row],[SSGUID]],allsections[SGUID],0),3)</f>
        <v>10201</v>
      </c>
      <c r="P23" t="s">
        <v>397</v>
      </c>
      <c r="Q23" t="s">
        <v>31</v>
      </c>
      <c r="R23" s="18" t="str">
        <f t="shared" si="0"/>
        <v>1sjYNSfPgvLzeUoltfbbdl5TvyR0UgB0EOmnMkFaZftX</v>
      </c>
      <c r="S23" s="18">
        <f>INDEX(allsections[[S]:[Order]],MATCH(P23,allsections[SGUID],0),3)</f>
        <v>4</v>
      </c>
      <c r="T23" s="18">
        <f>INDEX(allsections[[S]:[Order]],MATCH(Q23,allsections[SGUID],0),3)</f>
        <v>0</v>
      </c>
      <c r="U23" t="str">
        <f>INDEX(sectionsubsection_download[],MATCH(sectionsubsection[[#This Row],[Title]],sectionsubsection_download[Title],0),6)</f>
        <v>40x6bn3DPLMkitJJ1rHzLG</v>
      </c>
      <c r="V23">
        <f>COUNTIF(Z:Z,sectionsubsection[[#This Row],[Title]])</f>
        <v>1</v>
      </c>
      <c r="Z23" s="26" t="s">
        <v>920</v>
      </c>
      <c r="AA23" s="26" t="e">
        <f>INDEX(allsections[[S]:[Order]],MATCH(X23,allsections[SGUID],0),3)</f>
        <v>#N/A</v>
      </c>
      <c r="AB23" s="26" t="e">
        <f>INDEX(allsections[[S]:[Order]],MATCH(Y23,allsections[SGUID],0),3)</f>
        <v>#N/A</v>
      </c>
      <c r="AC23" t="s">
        <v>921</v>
      </c>
    </row>
    <row r="24" spans="1:29" ht="105">
      <c r="A24" t="s">
        <v>100</v>
      </c>
      <c r="B24" s="25" t="s">
        <v>922</v>
      </c>
      <c r="C24" t="s">
        <v>28</v>
      </c>
      <c r="D24">
        <v>120100</v>
      </c>
      <c r="F24" t="s">
        <v>734</v>
      </c>
      <c r="G24" t="str">
        <f>INDEX(allsections[[S]:[Order]],MATCH(unique_sections[[#This Row],[SGUID]],allsections[SGUID],0),1)</f>
        <v>FV 30 WATER MANAGEMENT</v>
      </c>
      <c r="H24" t="str">
        <f>INDEX(allsections[[S]:[Order]],MATCH(unique_sections[[#This Row],[SGUID]],allsections[SGUID],0),2)</f>
        <v>-</v>
      </c>
      <c r="I24">
        <f>INDEX(allsections[[S]:[Order]],MATCH(unique_sections[[#This Row],[SGUID]],allsections[SGUID],0),3)</f>
        <v>30</v>
      </c>
      <c r="K24" t="s">
        <v>543</v>
      </c>
      <c r="L24" t="str">
        <f>INDEX(allsections[[S]:[Order]],MATCH(unique_sub[[#This Row],[SSGUID]],allsections[SGUID],0),1)</f>
        <v xml:space="preserve">QMS 01.02  Internal register </v>
      </c>
      <c r="M24" t="str">
        <f>INDEX(allsections[[S]:[Order]],MATCH(unique_sub[[#This Row],[SSGUID]],allsections[SGUID],0),2)</f>
        <v>-</v>
      </c>
      <c r="N24">
        <f>INDEX(allsections[[S]:[Order]],MATCH(unique_sub[[#This Row],[SSGUID]],allsections[SGUID],0),3)</f>
        <v>10200</v>
      </c>
      <c r="P24" t="s">
        <v>418</v>
      </c>
      <c r="Q24" t="s">
        <v>419</v>
      </c>
      <c r="R24" s="18" t="str">
        <f t="shared" si="0"/>
        <v>iX5cwfCbucoiOoSsaucW16cqHYchodcu4mfags7nEfI</v>
      </c>
      <c r="S24" s="18">
        <f>INDEX(allsections[[S]:[Order]],MATCH(P24,allsections[SGUID],0),3)</f>
        <v>3</v>
      </c>
      <c r="T24" s="18">
        <f>INDEX(allsections[[S]:[Order]],MATCH(Q24,allsections[SGUID],0),3)</f>
        <v>30200</v>
      </c>
      <c r="U24" t="str">
        <f>INDEX(sectionsubsection_download[],MATCH(sectionsubsection[[#This Row],[Title]],sectionsubsection_download[Title],0),6)</f>
        <v>vn5z8mrMlS4ioHBCD4AeP</v>
      </c>
      <c r="V24">
        <f>COUNTIF(Z:Z,sectionsubsection[[#This Row],[Title]])</f>
        <v>1</v>
      </c>
      <c r="Z24" s="26" t="s">
        <v>923</v>
      </c>
      <c r="AA24" s="26" t="e">
        <f>INDEX(allsections[[S]:[Order]],MATCH(X24,allsections[SGUID],0),3)</f>
        <v>#N/A</v>
      </c>
      <c r="AB24" s="26" t="e">
        <f>INDEX(allsections[[S]:[Order]],MATCH(Y24,allsections[SGUID],0),3)</f>
        <v>#N/A</v>
      </c>
      <c r="AC24" t="s">
        <v>924</v>
      </c>
    </row>
    <row r="25" spans="1:29" ht="105">
      <c r="A25" t="s">
        <v>95</v>
      </c>
      <c r="B25" s="25" t="s">
        <v>925</v>
      </c>
      <c r="C25" t="s">
        <v>28</v>
      </c>
      <c r="D25">
        <v>120200</v>
      </c>
      <c r="F25" t="s">
        <v>605</v>
      </c>
      <c r="G25" t="str">
        <f>INDEX(allsections[[S]:[Order]],MATCH(unique_sections[[#This Row],[SGUID]],allsections[SGUID],0),1)</f>
        <v>FV 32 PLANT PROTECTION PRODUCTS</v>
      </c>
      <c r="H25" t="str">
        <f>INDEX(allsections[[S]:[Order]],MATCH(unique_sections[[#This Row],[SGUID]],allsections[SGUID],0),2)</f>
        <v>-</v>
      </c>
      <c r="I25">
        <f>INDEX(allsections[[S]:[Order]],MATCH(unique_sections[[#This Row],[SGUID]],allsections[SGUID],0),3)</f>
        <v>32</v>
      </c>
      <c r="K25" t="s">
        <v>552</v>
      </c>
      <c r="L25" t="str">
        <f>INDEX(allsections[[S]:[Order]],MATCH(unique_sub[[#This Row],[SSGUID]],allsections[SGUID],0),1)</f>
        <v xml:space="preserve">QMS 01.01.02  Legality - Production sites of multisite producers with QMS  </v>
      </c>
      <c r="M25" t="str">
        <f>INDEX(allsections[[S]:[Order]],MATCH(unique_sub[[#This Row],[SSGUID]],allsections[SGUID],0),2)</f>
        <v>-</v>
      </c>
      <c r="N25">
        <f>INDEX(allsections[[S]:[Order]],MATCH(unique_sub[[#This Row],[SSGUID]],allsections[SGUID],0),3)</f>
        <v>10102</v>
      </c>
      <c r="P25" t="s">
        <v>418</v>
      </c>
      <c r="Q25" t="s">
        <v>436</v>
      </c>
      <c r="R25" s="18" t="str">
        <f t="shared" si="0"/>
        <v>iX5cwfCbucoiOoSsaucW14cLbnSmkp5Cb5himLWnflc</v>
      </c>
      <c r="S25" s="18">
        <f>INDEX(allsections[[S]:[Order]],MATCH(P25,allsections[SGUID],0),3)</f>
        <v>3</v>
      </c>
      <c r="T25" s="18">
        <f>INDEX(allsections[[S]:[Order]],MATCH(Q25,allsections[SGUID],0),3)</f>
        <v>30100</v>
      </c>
      <c r="U25" t="str">
        <f>INDEX(sectionsubsection_download[],MATCH(sectionsubsection[[#This Row],[Title]],sectionsubsection_download[Title],0),6)</f>
        <v>3HiLPY3tc1HNXh1gmlfFbz</v>
      </c>
      <c r="V25">
        <f>COUNTIF(Z:Z,sectionsubsection[[#This Row],[Title]])</f>
        <v>1</v>
      </c>
      <c r="Z25" s="26" t="s">
        <v>926</v>
      </c>
      <c r="AA25" s="26" t="e">
        <f>INDEX(allsections[[S]:[Order]],MATCH(X25,allsections[SGUID],0),3)</f>
        <v>#N/A</v>
      </c>
      <c r="AB25" s="26" t="e">
        <f>INDEX(allsections[[S]:[Order]],MATCH(Y25,allsections[SGUID],0),3)</f>
        <v>#N/A</v>
      </c>
      <c r="AC25" t="s">
        <v>927</v>
      </c>
    </row>
    <row r="26" spans="1:29" ht="135">
      <c r="A26" t="s">
        <v>90</v>
      </c>
      <c r="B26" s="25" t="s">
        <v>928</v>
      </c>
      <c r="C26" t="s">
        <v>28</v>
      </c>
      <c r="D26">
        <v>120301</v>
      </c>
      <c r="F26" t="s">
        <v>767</v>
      </c>
      <c r="G26" t="str">
        <f>INDEX(allsections[[S]:[Order]],MATCH(unique_sections[[#This Row],[SGUID]],allsections[SGUID],0),1)</f>
        <v>FV 33 POSTHARVEST HANDLING</v>
      </c>
      <c r="H26" t="str">
        <f>INDEX(allsections[[S]:[Order]],MATCH(unique_sections[[#This Row],[SGUID]],allsections[SGUID],0),2)</f>
        <v>-</v>
      </c>
      <c r="I26">
        <f>INDEX(allsections[[S]:[Order]],MATCH(unique_sections[[#This Row],[SGUID]],allsections[SGUID],0),3)</f>
        <v>33</v>
      </c>
      <c r="K26" t="s">
        <v>565</v>
      </c>
      <c r="L26" t="str">
        <f>INDEX(allsections[[S]:[Order]],MATCH(unique_sub[[#This Row],[SSGUID]],allsections[SGUID],0),1)</f>
        <v xml:space="preserve">QMS 01.01.01  Legality - Producer group members of producer groups </v>
      </c>
      <c r="M26" t="str">
        <f>INDEX(allsections[[S]:[Order]],MATCH(unique_sub[[#This Row],[SSGUID]],allsections[SGUID],0),2)</f>
        <v>-</v>
      </c>
      <c r="N26">
        <f>INDEX(allsections[[S]:[Order]],MATCH(unique_sub[[#This Row],[SSGUID]],allsections[SGUID],0),3)</f>
        <v>10101</v>
      </c>
      <c r="P26" t="s">
        <v>418</v>
      </c>
      <c r="Q26" t="s">
        <v>31</v>
      </c>
      <c r="R26" s="18" t="str">
        <f t="shared" si="0"/>
        <v>iX5cwfCbucoiOoSsaucW15TvyR0UgB0EOmnMkFaZftX</v>
      </c>
      <c r="S26" s="18">
        <f>INDEX(allsections[[S]:[Order]],MATCH(P26,allsections[SGUID],0),3)</f>
        <v>3</v>
      </c>
      <c r="T26" s="18">
        <f>INDEX(allsections[[S]:[Order]],MATCH(Q26,allsections[SGUID],0),3)</f>
        <v>0</v>
      </c>
      <c r="U26" t="str">
        <f>INDEX(sectionsubsection_download[],MATCH(sectionsubsection[[#This Row],[Title]],sectionsubsection_download[Title],0),6)</f>
        <v>40IDuslcek7Wi4kOcQqOH5</v>
      </c>
      <c r="V26">
        <f>COUNTIF(Z:Z,sectionsubsection[[#This Row],[Title]])</f>
        <v>1</v>
      </c>
      <c r="Z26" s="26" t="s">
        <v>929</v>
      </c>
      <c r="AA26" s="26" t="e">
        <f>INDEX(allsections[[S]:[Order]],MATCH(X26,allsections[SGUID],0),3)</f>
        <v>#N/A</v>
      </c>
      <c r="AB26" s="26" t="e">
        <f>INDEX(allsections[[S]:[Order]],MATCH(Y26,allsections[SGUID],0),3)</f>
        <v>#N/A</v>
      </c>
      <c r="AC26" t="s">
        <v>930</v>
      </c>
    </row>
    <row r="27" spans="1:29" ht="150">
      <c r="A27" t="s">
        <v>81</v>
      </c>
      <c r="B27" s="25" t="s">
        <v>931</v>
      </c>
      <c r="C27" t="s">
        <v>28</v>
      </c>
      <c r="D27">
        <v>120302</v>
      </c>
      <c r="K27" t="s">
        <v>578</v>
      </c>
      <c r="L27" t="str">
        <f>INDEX(allsections[[S]:[Order]],MATCH(unique_sub[[#This Row],[SSGUID]],allsections[SGUID],0),1)</f>
        <v xml:space="preserve">QMS 01.01   Legality </v>
      </c>
      <c r="M27" t="str">
        <f>INDEX(allsections[[S]:[Order]],MATCH(unique_sub[[#This Row],[SSGUID]],allsections[SGUID],0),2)</f>
        <v>-</v>
      </c>
      <c r="N27">
        <f>INDEX(allsections[[S]:[Order]],MATCH(unique_sub[[#This Row],[SSGUID]],allsections[SGUID],0),3)</f>
        <v>10100</v>
      </c>
      <c r="P27" t="s">
        <v>477</v>
      </c>
      <c r="Q27" t="s">
        <v>478</v>
      </c>
      <c r="R27" s="18" t="str">
        <f t="shared" si="0"/>
        <v>3teX4BYt2AW8sJqpMJrRZD1BZRMD4dae6RuHe1e220IE</v>
      </c>
      <c r="S27" s="18">
        <f>INDEX(allsections[[S]:[Order]],MATCH(P27,allsections[SGUID],0),3)</f>
        <v>2</v>
      </c>
      <c r="T27" s="18">
        <f>INDEX(allsections[[S]:[Order]],MATCH(Q27,allsections[SGUID],0),3)</f>
        <v>20200</v>
      </c>
      <c r="U27" t="str">
        <f>INDEX(sectionsubsection_download[],MATCH(sectionsubsection[[#This Row],[Title]],sectionsubsection_download[Title],0),6)</f>
        <v>6LU9T2x3GUeO9PkWkr9LvE</v>
      </c>
      <c r="V27">
        <f>COUNTIF(Z:Z,sectionsubsection[[#This Row],[Title]])</f>
        <v>1</v>
      </c>
      <c r="Z27" s="26" t="s">
        <v>932</v>
      </c>
      <c r="AA27" s="26" t="e">
        <f>INDEX(allsections[[S]:[Order]],MATCH(X27,allsections[SGUID],0),3)</f>
        <v>#N/A</v>
      </c>
      <c r="AB27" s="26" t="e">
        <f>INDEX(allsections[[S]:[Order]],MATCH(Y27,allsections[SGUID],0),3)</f>
        <v>#N/A</v>
      </c>
      <c r="AC27" t="s">
        <v>933</v>
      </c>
    </row>
    <row r="28" spans="1:29" ht="60">
      <c r="A28" t="s">
        <v>55</v>
      </c>
      <c r="B28" s="25" t="s">
        <v>934</v>
      </c>
      <c r="C28" t="s">
        <v>28</v>
      </c>
      <c r="D28">
        <v>120400</v>
      </c>
      <c r="K28" t="s">
        <v>782</v>
      </c>
      <c r="L28" t="str">
        <f>INDEX(allsections[[S]:[Order]],MATCH(unique_sub[[#This Row],[SSGUID]],allsections[SGUID],0),1)</f>
        <v>FV 33.05 Product labeling</v>
      </c>
      <c r="M28" t="str">
        <f>INDEX(allsections[[S]:[Order]],MATCH(unique_sub[[#This Row],[SSGUID]],allsections[SGUID],0),2)</f>
        <v>-</v>
      </c>
      <c r="N28">
        <f>INDEX(allsections[[S]:[Order]],MATCH(unique_sub[[#This Row],[SSGUID]],allsections[SGUID],0),3)</f>
        <v>3305</v>
      </c>
      <c r="P28" t="s">
        <v>477</v>
      </c>
      <c r="Q28" t="s">
        <v>499</v>
      </c>
      <c r="R28" s="18" t="str">
        <f t="shared" si="0"/>
        <v>3teX4BYt2AW8sJqpMJrRZD6gNXFot9bj2qIYf6UMlESC</v>
      </c>
      <c r="S28" s="18">
        <f>INDEX(allsections[[S]:[Order]],MATCH(P28,allsections[SGUID],0),3)</f>
        <v>2</v>
      </c>
      <c r="T28" s="18">
        <f>INDEX(allsections[[S]:[Order]],MATCH(Q28,allsections[SGUID],0),3)</f>
        <v>20100</v>
      </c>
      <c r="U28" t="str">
        <f>INDEX(sectionsubsection_download[],MATCH(sectionsubsection[[#This Row],[Title]],sectionsubsection_download[Title],0),6)</f>
        <v>67Rg4LUUS8mYWayFKFeccw</v>
      </c>
      <c r="V28">
        <f>COUNTIF(Z:Z,sectionsubsection[[#This Row],[Title]])</f>
        <v>1</v>
      </c>
      <c r="Z28" s="26" t="s">
        <v>935</v>
      </c>
      <c r="AA28" s="26" t="e">
        <f>INDEX(allsections[[S]:[Order]],MATCH(X28,allsections[SGUID],0),3)</f>
        <v>#N/A</v>
      </c>
      <c r="AB28" s="26" t="e">
        <f>INDEX(allsections[[S]:[Order]],MATCH(Y28,allsections[SGUID],0),3)</f>
        <v>#N/A</v>
      </c>
      <c r="AC28" t="s">
        <v>936</v>
      </c>
    </row>
    <row r="29" spans="1:29" ht="285">
      <c r="A29" t="s">
        <v>37</v>
      </c>
      <c r="B29" s="25" t="s">
        <v>937</v>
      </c>
      <c r="C29" t="s">
        <v>28</v>
      </c>
      <c r="D29">
        <v>120304</v>
      </c>
      <c r="K29" t="s">
        <v>735</v>
      </c>
      <c r="L29" t="str">
        <f>INDEX(allsections[[S]:[Order]],MATCH(unique_sub[[#This Row],[SSGUID]],allsections[SGUID],0),1)</f>
        <v>FV 30.01 Water use risk assessments and management plan</v>
      </c>
      <c r="M29" t="str">
        <f>INDEX(allsections[[S]:[Order]],MATCH(unique_sub[[#This Row],[SSGUID]],allsections[SGUID],0),2)</f>
        <v>-</v>
      </c>
      <c r="N29">
        <f>INDEX(allsections[[S]:[Order]],MATCH(unique_sub[[#This Row],[SSGUID]],allsections[SGUID],0),3)</f>
        <v>3001</v>
      </c>
      <c r="P29" t="s">
        <v>477</v>
      </c>
      <c r="Q29" t="s">
        <v>31</v>
      </c>
      <c r="R29" s="18" t="str">
        <f t="shared" si="0"/>
        <v>3teX4BYt2AW8sJqpMJrRZD5TvyR0UgB0EOmnMkFaZftX</v>
      </c>
      <c r="S29" s="18">
        <f>INDEX(allsections[[S]:[Order]],MATCH(P29,allsections[SGUID],0),3)</f>
        <v>2</v>
      </c>
      <c r="T29" s="18">
        <f>INDEX(allsections[[S]:[Order]],MATCH(Q29,allsections[SGUID],0),3)</f>
        <v>0</v>
      </c>
      <c r="U29" t="str">
        <f>INDEX(sectionsubsection_download[],MATCH(sectionsubsection[[#This Row],[Title]],sectionsubsection_download[Title],0),6)</f>
        <v>5T3UvZaLT1LryLjS4jgcrV</v>
      </c>
      <c r="V29">
        <f>COUNTIF(Z:Z,sectionsubsection[[#This Row],[Title]])</f>
        <v>1</v>
      </c>
      <c r="Z29" s="26" t="s">
        <v>938</v>
      </c>
      <c r="AA29" s="26" t="e">
        <f>INDEX(allsections[[S]:[Order]],MATCH(X29,allsections[SGUID],0),3)</f>
        <v>#N/A</v>
      </c>
      <c r="AB29" s="26" t="e">
        <f>INDEX(allsections[[S]:[Order]],MATCH(Y29,allsections[SGUID],0),3)</f>
        <v>#N/A</v>
      </c>
      <c r="AC29" t="s">
        <v>939</v>
      </c>
    </row>
    <row r="30" spans="1:29" ht="285">
      <c r="A30" t="s">
        <v>940</v>
      </c>
      <c r="B30" s="25" t="s">
        <v>937</v>
      </c>
      <c r="C30" t="s">
        <v>28</v>
      </c>
      <c r="D30">
        <v>120304</v>
      </c>
      <c r="K30" t="s">
        <v>742</v>
      </c>
      <c r="L30" t="str">
        <f>INDEX(allsections[[S]:[Order]],MATCH(unique_sub[[#This Row],[SSGUID]],allsections[SGUID],0),1)</f>
        <v>FV 30.05 Water quality</v>
      </c>
      <c r="M30" t="str">
        <f>INDEX(allsections[[S]:[Order]],MATCH(unique_sub[[#This Row],[SSGUID]],allsections[SGUID],0),2)</f>
        <v>One of the key features of sustainable farming is the continuous integration of site-specific knowledge and practical experience for future management planning and practices. 
This section is intended to ensure proper site management based on planning and monitoring own practices and products, including listening to external clients to enhance learning and improvement, ensuring that the land, buildings, and other facilities which constitute the fabric of the farm are properly managed for the safe production of flowers and ornamentals and the protection of the environment.</v>
      </c>
      <c r="N30">
        <f>INDEX(allsections[[S]:[Order]],MATCH(unique_sub[[#This Row],[SSGUID]],allsections[SGUID],0),3)</f>
        <v>3005</v>
      </c>
      <c r="P30" t="s">
        <v>520</v>
      </c>
      <c r="Q30" t="s">
        <v>521</v>
      </c>
      <c r="R30" s="18" t="str">
        <f t="shared" si="0"/>
        <v>1NXB83vWchkgtYCMUnCsww65YhqSh0effwCLgSU5PKWi</v>
      </c>
      <c r="S30" s="18">
        <f>INDEX(allsections[[S]:[Order]],MATCH(P30,allsections[SGUID],0),3)</f>
        <v>1</v>
      </c>
      <c r="T30" s="18">
        <f>INDEX(allsections[[S]:[Order]],MATCH(Q30,allsections[SGUID],0),3)</f>
        <v>10202</v>
      </c>
      <c r="U30" t="str">
        <f>INDEX(sectionsubsection_download[],MATCH(sectionsubsection[[#This Row],[Title]],sectionsubsection_download[Title],0),6)</f>
        <v>qZvs4TjomzUExYXBkpMKW</v>
      </c>
      <c r="V30">
        <f>COUNTIF(Z:Z,sectionsubsection[[#This Row],[Title]])</f>
        <v>1</v>
      </c>
      <c r="Z30" s="26" t="s">
        <v>941</v>
      </c>
      <c r="AA30" s="26" t="e">
        <f>INDEX(allsections[[S]:[Order]],MATCH(X30,allsections[SGUID],0),3)</f>
        <v>#N/A</v>
      </c>
      <c r="AB30" s="26" t="e">
        <f>INDEX(allsections[[S]:[Order]],MATCH(Y30,allsections[SGUID],0),3)</f>
        <v>#N/A</v>
      </c>
      <c r="AC30" t="s">
        <v>942</v>
      </c>
    </row>
    <row r="31" spans="1:29" ht="135">
      <c r="A31" t="s">
        <v>565</v>
      </c>
      <c r="B31" s="25" t="s">
        <v>943</v>
      </c>
      <c r="C31" t="s">
        <v>28</v>
      </c>
      <c r="D31">
        <v>10101</v>
      </c>
      <c r="K31" t="s">
        <v>809</v>
      </c>
      <c r="L31" t="str">
        <f>INDEX(allsections[[S]:[Order]],MATCH(unique_sub[[#This Row],[SSGUID]],allsections[SGUID],0),1)</f>
        <v>FV 33.01 Packing (in-field or facility) and storage areas</v>
      </c>
      <c r="M31" t="str">
        <f>INDEX(allsections[[S]:[Order]],MATCH(unique_sub[[#This Row],[SSGUID]],allsections[SGUID],0),2)</f>
        <v>-</v>
      </c>
      <c r="N31">
        <f>INDEX(allsections[[S]:[Order]],MATCH(unique_sub[[#This Row],[SSGUID]],allsections[SGUID],0),3)</f>
        <v>3301</v>
      </c>
      <c r="P31" t="s">
        <v>520</v>
      </c>
      <c r="Q31" t="s">
        <v>534</v>
      </c>
      <c r="R31" s="18" t="str">
        <f t="shared" si="0"/>
        <v>1NXB83vWchkgtYCMUnCsww6vMdfJ8gSRxB94Qur9PIUJ</v>
      </c>
      <c r="S31" s="18">
        <f>INDEX(allsections[[S]:[Order]],MATCH(P31,allsections[SGUID],0),3)</f>
        <v>1</v>
      </c>
      <c r="T31" s="18">
        <f>INDEX(allsections[[S]:[Order]],MATCH(Q31,allsections[SGUID],0),3)</f>
        <v>10201</v>
      </c>
      <c r="U31" t="str">
        <f>INDEX(sectionsubsection_download[],MATCH(sectionsubsection[[#This Row],[Title]],sectionsubsection_download[Title],0),6)</f>
        <v>2aIuef5OdB7kGvevIlVid9</v>
      </c>
      <c r="V31">
        <f>COUNTIF(Z:Z,sectionsubsection[[#This Row],[Title]])</f>
        <v>1</v>
      </c>
      <c r="Z31" s="26" t="s">
        <v>944</v>
      </c>
      <c r="AA31" s="26" t="e">
        <f>INDEX(allsections[[S]:[Order]],MATCH(X31,allsections[SGUID],0),3)</f>
        <v>#N/A</v>
      </c>
      <c r="AB31" s="26" t="e">
        <f>INDEX(allsections[[S]:[Order]],MATCH(Y31,allsections[SGUID],0),3)</f>
        <v>#N/A</v>
      </c>
      <c r="AC31" t="s">
        <v>945</v>
      </c>
    </row>
    <row r="32" spans="1:29" ht="45">
      <c r="A32" t="s">
        <v>578</v>
      </c>
      <c r="B32" s="25" t="s">
        <v>946</v>
      </c>
      <c r="C32" t="s">
        <v>28</v>
      </c>
      <c r="D32">
        <v>10100</v>
      </c>
      <c r="K32" t="s">
        <v>796</v>
      </c>
      <c r="L32" t="str">
        <f>INDEX(allsections[[S]:[Order]],MATCH(unique_sub[[#This Row],[SSGUID]],allsections[SGUID],0),1)</f>
        <v>FV 33.02 Foreign bodies</v>
      </c>
      <c r="M32" t="str">
        <f>INDEX(allsections[[S]:[Order]],MATCH(unique_sub[[#This Row],[SSGUID]],allsections[SGUID],0),2)</f>
        <v>-</v>
      </c>
      <c r="N32">
        <f>INDEX(allsections[[S]:[Order]],MATCH(unique_sub[[#This Row],[SSGUID]],allsections[SGUID],0),3)</f>
        <v>3302</v>
      </c>
      <c r="P32" t="s">
        <v>520</v>
      </c>
      <c r="Q32" t="s">
        <v>543</v>
      </c>
      <c r="R32" s="18" t="str">
        <f t="shared" si="0"/>
        <v>1NXB83vWchkgtYCMUnCsww67jQXmb714JA7JO68yT9WJ</v>
      </c>
      <c r="S32" s="18">
        <f>INDEX(allsections[[S]:[Order]],MATCH(P32,allsections[SGUID],0),3)</f>
        <v>1</v>
      </c>
      <c r="T32" s="18">
        <f>INDEX(allsections[[S]:[Order]],MATCH(Q32,allsections[SGUID],0),3)</f>
        <v>10200</v>
      </c>
      <c r="U32" t="str">
        <f>INDEX(sectionsubsection_download[],MATCH(sectionsubsection[[#This Row],[Title]],sectionsubsection_download[Title],0),6)</f>
        <v>4X9BF4KV3KpGvjFEy9t02S</v>
      </c>
      <c r="V32">
        <f>COUNTIF(Z:Z,sectionsubsection[[#This Row],[Title]])</f>
        <v>1</v>
      </c>
      <c r="Z32" s="26" t="s">
        <v>947</v>
      </c>
      <c r="AA32" s="26" t="e">
        <f>INDEX(allsections[[S]:[Order]],MATCH(X32,allsections[SGUID],0),3)</f>
        <v>#N/A</v>
      </c>
      <c r="AB32" s="26" t="e">
        <f>INDEX(allsections[[S]:[Order]],MATCH(Y32,allsections[SGUID],0),3)</f>
        <v>#N/A</v>
      </c>
      <c r="AC32" t="s">
        <v>948</v>
      </c>
    </row>
    <row r="33" spans="1:29" ht="60">
      <c r="A33" t="s">
        <v>949</v>
      </c>
      <c r="B33" s="25" t="s">
        <v>950</v>
      </c>
      <c r="D33">
        <v>3005</v>
      </c>
      <c r="K33" t="s">
        <v>789</v>
      </c>
      <c r="L33" t="str">
        <f>INDEX(allsections[[S]:[Order]],MATCH(unique_sub[[#This Row],[SSGUID]],allsections[SGUID],0),1)</f>
        <v>FV 33.03 Temperature and humidity control</v>
      </c>
      <c r="M33" t="str">
        <f>INDEX(allsections[[S]:[Order]],MATCH(unique_sub[[#This Row],[SSGUID]],allsections[SGUID],0),2)</f>
        <v>-</v>
      </c>
      <c r="N33">
        <f>INDEX(allsections[[S]:[Order]],MATCH(unique_sub[[#This Row],[SSGUID]],allsections[SGUID],0),3)</f>
        <v>3303</v>
      </c>
      <c r="P33" t="s">
        <v>520</v>
      </c>
      <c r="Q33" t="s">
        <v>552</v>
      </c>
      <c r="R33" s="18" t="str">
        <f t="shared" si="0"/>
        <v>1NXB83vWchkgtYCMUnCswwppb9y4rPwbUUBCj5QAkxS</v>
      </c>
      <c r="S33" s="18">
        <f>INDEX(allsections[[S]:[Order]],MATCH(P33,allsections[SGUID],0),3)</f>
        <v>1</v>
      </c>
      <c r="T33" s="18">
        <f>INDEX(allsections[[S]:[Order]],MATCH(Q33,allsections[SGUID],0),3)</f>
        <v>10102</v>
      </c>
      <c r="U33" t="str">
        <f>INDEX(sectionsubsection_download[],MATCH(sectionsubsection[[#This Row],[Title]],sectionsubsection_download[Title],0),6)</f>
        <v>59FpkfZMxeZJmF6taxFjwS</v>
      </c>
      <c r="V33">
        <f>COUNTIF(Z:Z,sectionsubsection[[#This Row],[Title]])</f>
        <v>1</v>
      </c>
      <c r="Z33" s="26" t="s">
        <v>951</v>
      </c>
      <c r="AA33" s="26" t="e">
        <f>INDEX(allsections[[S]:[Order]],MATCH(X33,allsections[SGUID],0),3)</f>
        <v>#N/A</v>
      </c>
      <c r="AB33" s="26" t="e">
        <f>INDEX(allsections[[S]:[Order]],MATCH(Y33,allsections[SGUID],0),3)</f>
        <v>#N/A</v>
      </c>
      <c r="AC33" t="s">
        <v>952</v>
      </c>
    </row>
    <row r="34" spans="1:29" ht="105">
      <c r="A34" t="s">
        <v>953</v>
      </c>
      <c r="B34" s="25" t="s">
        <v>954</v>
      </c>
      <c r="D34">
        <v>28</v>
      </c>
      <c r="K34" t="s">
        <v>768</v>
      </c>
      <c r="L34" t="str">
        <f>INDEX(allsections[[S]:[Order]],MATCH(unique_sub[[#This Row],[SSGUID]],allsections[SGUID],0),1)</f>
        <v>FV 33.06 Environmental monitoring program</v>
      </c>
      <c r="M34" t="str">
        <f>INDEX(allsections[[S]:[Order]],MATCH(unique_sub[[#This Row],[SSGUID]],allsections[SGUID],0),2)</f>
        <v>-</v>
      </c>
      <c r="N34">
        <f>INDEX(allsections[[S]:[Order]],MATCH(unique_sub[[#This Row],[SSGUID]],allsections[SGUID],0),3)</f>
        <v>3306</v>
      </c>
      <c r="P34" t="s">
        <v>520</v>
      </c>
      <c r="Q34" t="s">
        <v>565</v>
      </c>
      <c r="R34" s="18" t="str">
        <f t="shared" si="0"/>
        <v>1NXB83vWchkgtYCMUnCsww3xDgKt7CA6fhZm7YTtTFG0</v>
      </c>
      <c r="S34" s="18">
        <f>INDEX(allsections[[S]:[Order]],MATCH(P34,allsections[SGUID],0),3)</f>
        <v>1</v>
      </c>
      <c r="T34" s="18">
        <f>INDEX(allsections[[S]:[Order]],MATCH(Q34,allsections[SGUID],0),3)</f>
        <v>10101</v>
      </c>
      <c r="U34" t="str">
        <f>INDEX(sectionsubsection_download[],MATCH(sectionsubsection[[#This Row],[Title]],sectionsubsection_download[Title],0),6)</f>
        <v>5FrsC2nPPjN1tPrqF38xnE</v>
      </c>
      <c r="V34">
        <f>COUNTIF(Z:Z,sectionsubsection[[#This Row],[Title]])</f>
        <v>1</v>
      </c>
      <c r="Z34" s="26" t="s">
        <v>955</v>
      </c>
      <c r="AA34" s="26" t="e">
        <f>INDEX(allsections[[S]:[Order]],MATCH(X34,allsections[SGUID],0),3)</f>
        <v>#N/A</v>
      </c>
      <c r="AB34" s="26" t="e">
        <f>INDEX(allsections[[S]:[Order]],MATCH(Y34,allsections[SGUID],0),3)</f>
        <v>#N/A</v>
      </c>
      <c r="AC34" t="s">
        <v>956</v>
      </c>
    </row>
    <row r="35" spans="1:29" ht="75">
      <c r="A35" t="s">
        <v>957</v>
      </c>
      <c r="B35" s="25" t="s">
        <v>958</v>
      </c>
      <c r="D35">
        <v>29</v>
      </c>
      <c r="K35" t="s">
        <v>775</v>
      </c>
      <c r="L35" t="str">
        <f>INDEX(allsections[[S]:[Order]],MATCH(unique_sub[[#This Row],[SSGUID]],allsections[SGUID],0),1)</f>
        <v>FV 33.04 Pest control</v>
      </c>
      <c r="M35" t="str">
        <f>INDEX(allsections[[S]:[Order]],MATCH(unique_sub[[#This Row],[SSGUID]],allsections[SGUID],0),2)</f>
        <v>-</v>
      </c>
      <c r="N35">
        <f>INDEX(allsections[[S]:[Order]],MATCH(unique_sub[[#This Row],[SSGUID]],allsections[SGUID],0),3)</f>
        <v>3304</v>
      </c>
      <c r="P35" t="s">
        <v>520</v>
      </c>
      <c r="Q35" t="s">
        <v>578</v>
      </c>
      <c r="R35" s="18" t="str">
        <f t="shared" ref="R35:R55" si="1">P35&amp;Q35</f>
        <v>1NXB83vWchkgtYCMUnCsww4vucxRo0LZSSTw9GJs9K5C</v>
      </c>
      <c r="S35" s="18">
        <f>INDEX(allsections[[S]:[Order]],MATCH(P35,allsections[SGUID],0),3)</f>
        <v>1</v>
      </c>
      <c r="T35" s="18">
        <f>INDEX(allsections[[S]:[Order]],MATCH(Q35,allsections[SGUID],0),3)</f>
        <v>10100</v>
      </c>
      <c r="U35" t="str">
        <f>INDEX(sectionsubsection_download[],MATCH(sectionsubsection[[#This Row],[Title]],sectionsubsection_download[Title],0),6)</f>
        <v>2r0PKamibVjT154Mt6ZyZr</v>
      </c>
      <c r="V35">
        <f>COUNTIF(Z:Z,sectionsubsection[[#This Row],[Title]])</f>
        <v>1</v>
      </c>
      <c r="Z35" s="26" t="s">
        <v>959</v>
      </c>
      <c r="AA35" s="26" t="e">
        <f>INDEX(allsections[[S]:[Order]],MATCH(X35,allsections[SGUID],0),3)</f>
        <v>#N/A</v>
      </c>
      <c r="AB35" s="26" t="e">
        <f>INDEX(allsections[[S]:[Order]],MATCH(Y35,allsections[SGUID],0),3)</f>
        <v>#N/A</v>
      </c>
      <c r="AC35" t="s">
        <v>960</v>
      </c>
    </row>
    <row r="36" spans="1:29" ht="60">
      <c r="A36" t="s">
        <v>961</v>
      </c>
      <c r="B36" s="25" t="s">
        <v>962</v>
      </c>
      <c r="D36">
        <v>25</v>
      </c>
      <c r="K36" t="s">
        <v>606</v>
      </c>
      <c r="L36" t="str">
        <f>INDEX(allsections[[S]:[Order]],MATCH(unique_sub[[#This Row],[SSGUID]],allsections[SGUID],0),1)</f>
        <v>FV 32.01 Plant protection product management</v>
      </c>
      <c r="M36" t="str">
        <f>INDEX(allsections[[S]:[Order]],MATCH(unique_sub[[#This Row],[SSGUID]],allsections[SGUID],0),2)</f>
        <v>-</v>
      </c>
      <c r="N36">
        <f>INDEX(allsections[[S]:[Order]],MATCH(unique_sub[[#This Row],[SSGUID]],allsections[SGUID],0),3)</f>
        <v>3201</v>
      </c>
      <c r="P36" t="s">
        <v>767</v>
      </c>
      <c r="Q36" t="s">
        <v>782</v>
      </c>
      <c r="R36" s="18" t="str">
        <f t="shared" si="1"/>
        <v>6SSbkfthK0LYaxbv5b14GB6v0SS1OCIEL11DaUsdV8qY</v>
      </c>
      <c r="S36" s="18">
        <f>INDEX(allsections[[S]:[Order]],MATCH(P36,allsections[SGUID],0),3)</f>
        <v>33</v>
      </c>
      <c r="T36" s="18">
        <f>INDEX(allsections[[S]:[Order]],MATCH(Q36,allsections[SGUID],0),3)</f>
        <v>3305</v>
      </c>
      <c r="U36" t="str">
        <f>INDEX(sectionsubsection_download[],MATCH(sectionsubsection[[#This Row],[Title]],sectionsubsection_download[Title],0),6)</f>
        <v>6akCg1bzbz31hRuysr8H2o</v>
      </c>
      <c r="V36">
        <f>COUNTIF(Z:Z,sectionsubsection[[#This Row],[Title]])</f>
        <v>1</v>
      </c>
      <c r="Z36" s="26" t="s">
        <v>963</v>
      </c>
      <c r="AA36" s="26" t="e">
        <f>INDEX(allsections[[S]:[Order]],MATCH(X36,allsections[SGUID],0),3)</f>
        <v>#N/A</v>
      </c>
      <c r="AB36" s="26" t="e">
        <f>INDEX(allsections[[S]:[Order]],MATCH(Y36,allsections[SGUID],0),3)</f>
        <v>#N/A</v>
      </c>
      <c r="AC36" t="s">
        <v>964</v>
      </c>
    </row>
    <row r="37" spans="1:29" ht="90">
      <c r="A37" t="s">
        <v>605</v>
      </c>
      <c r="B37" s="25" t="s">
        <v>965</v>
      </c>
      <c r="C37" t="s">
        <v>28</v>
      </c>
      <c r="D37">
        <v>32</v>
      </c>
      <c r="K37" t="s">
        <v>633</v>
      </c>
      <c r="L37" t="str">
        <f>INDEX(allsections[[S]:[Order]],MATCH(unique_sub[[#This Row],[SSGUID]],allsections[SGUID],0),1)</f>
        <v>FV 32.02 Application records</v>
      </c>
      <c r="M37" t="str">
        <f>INDEX(allsections[[S]:[Order]],MATCH(unique_sub[[#This Row],[SSGUID]],allsections[SGUID],0),2)</f>
        <v>-</v>
      </c>
      <c r="N37">
        <f>INDEX(allsections[[S]:[Order]],MATCH(unique_sub[[#This Row],[SSGUID]],allsections[SGUID],0),3)</f>
        <v>3202</v>
      </c>
      <c r="P37" t="s">
        <v>683</v>
      </c>
      <c r="Q37" t="s">
        <v>31</v>
      </c>
      <c r="R37" s="18" t="str">
        <f t="shared" si="1"/>
        <v>31r3O7m6YdmvyCuOWIOMh65TvyR0UgB0EOmnMkFaZftX</v>
      </c>
      <c r="S37" s="18">
        <f>INDEX(allsections[[S]:[Order]],MATCH(P37,allsections[SGUID],0),3)</f>
        <v>12</v>
      </c>
      <c r="T37" s="18">
        <f>INDEX(allsections[[S]:[Order]],MATCH(Q37,allsections[SGUID],0),3)</f>
        <v>0</v>
      </c>
      <c r="U37" t="str">
        <f>INDEX(sectionsubsection_download[],MATCH(sectionsubsection[[#This Row],[Title]],sectionsubsection_download[Title],0),6)</f>
        <v>2gbDib5iDBqNNbrpbd3LT0</v>
      </c>
      <c r="V37">
        <f>COUNTIF(Z:Z,sectionsubsection[[#This Row],[Title]])</f>
        <v>1</v>
      </c>
      <c r="Z37" s="26" t="s">
        <v>966</v>
      </c>
      <c r="AA37" s="26" t="e">
        <f>INDEX(allsections[[S]:[Order]],MATCH(X37,allsections[SGUID],0),3)</f>
        <v>#N/A</v>
      </c>
      <c r="AB37" s="26" t="e">
        <f>INDEX(allsections[[S]:[Order]],MATCH(Y37,allsections[SGUID],0),3)</f>
        <v>#N/A</v>
      </c>
      <c r="AC37" t="s">
        <v>967</v>
      </c>
    </row>
    <row r="38" spans="1:29" ht="75">
      <c r="A38" t="s">
        <v>968</v>
      </c>
      <c r="B38" s="25" t="s">
        <v>969</v>
      </c>
      <c r="C38" t="s">
        <v>28</v>
      </c>
      <c r="D38">
        <v>29</v>
      </c>
      <c r="K38" t="s">
        <v>620</v>
      </c>
      <c r="L38" t="str">
        <f>INDEX(allsections[[S]:[Order]],MATCH(unique_sub[[#This Row],[SSGUID]],allsections[SGUID],0),1)</f>
        <v>FV 32.09 Plant protection product and postharvest treatment product storage</v>
      </c>
      <c r="M38" t="str">
        <f>INDEX(allsections[[S]:[Order]],MATCH(unique_sub[[#This Row],[SSGUID]],allsections[SGUID],0),2)</f>
        <v>-</v>
      </c>
      <c r="N38">
        <f>INDEX(allsections[[S]:[Order]],MATCH(unique_sub[[#This Row],[SSGUID]],allsections[SGUID],0),3)</f>
        <v>3209</v>
      </c>
      <c r="P38" t="s">
        <v>656</v>
      </c>
      <c r="Q38" t="s">
        <v>31</v>
      </c>
      <c r="R38" s="18" t="str">
        <f t="shared" si="1"/>
        <v>4UI39RIn6YI8gQZpGRKexG5TvyR0UgB0EOmnMkFaZftX</v>
      </c>
      <c r="S38" s="18">
        <f>INDEX(allsections[[S]:[Order]],MATCH(P38,allsections[SGUID],0),3)</f>
        <v>25</v>
      </c>
      <c r="T38" s="18">
        <f>INDEX(allsections[[S]:[Order]],MATCH(Q38,allsections[SGUID],0),3)</f>
        <v>0</v>
      </c>
      <c r="U38" t="str">
        <f>INDEX(sectionsubsection_download[],MATCH(sectionsubsection[[#This Row],[Title]],sectionsubsection_download[Title],0),6)</f>
        <v>2p77rPdFZt9MG3aWryompi</v>
      </c>
      <c r="V38">
        <f>COUNTIF(Z:Z,sectionsubsection[[#This Row],[Title]])</f>
        <v>1</v>
      </c>
      <c r="Z38" s="26" t="s">
        <v>970</v>
      </c>
      <c r="AA38" s="26" t="e">
        <f>INDEX(allsections[[S]:[Order]],MATCH(X38,allsections[SGUID],0),3)</f>
        <v>#N/A</v>
      </c>
      <c r="AB38" s="26" t="e">
        <f>INDEX(allsections[[S]:[Order]],MATCH(Y38,allsections[SGUID],0),3)</f>
        <v>#N/A</v>
      </c>
      <c r="AC38" t="s">
        <v>971</v>
      </c>
    </row>
    <row r="39" spans="1:29" ht="105">
      <c r="A39" t="s">
        <v>972</v>
      </c>
      <c r="B39" s="25" t="s">
        <v>973</v>
      </c>
      <c r="C39" t="s">
        <v>28</v>
      </c>
      <c r="D39">
        <v>28</v>
      </c>
      <c r="K39" t="s">
        <v>641</v>
      </c>
      <c r="L39" t="str">
        <f>INDEX(allsections[[S]:[Order]],MATCH(unique_sub[[#This Row],[SSGUID]],allsections[SGUID],0),1)</f>
        <v>FV 20.03 Personal protective equipment</v>
      </c>
      <c r="M39" t="str">
        <f>INDEX(allsections[[S]:[Order]],MATCH(unique_sub[[#This Row],[SSGUID]],allsections[SGUID],0),2)</f>
        <v>-</v>
      </c>
      <c r="N39">
        <f>INDEX(allsections[[S]:[Order]],MATCH(unique_sub[[#This Row],[SSGUID]],allsections[SGUID],0),3)</f>
        <v>2003</v>
      </c>
      <c r="P39" t="s">
        <v>648</v>
      </c>
      <c r="Q39" t="s">
        <v>31</v>
      </c>
      <c r="R39" s="18" t="str">
        <f t="shared" si="1"/>
        <v>2RFsPSHa2XlX0JHYiJO2Wc5TvyR0UgB0EOmnMkFaZftX</v>
      </c>
      <c r="S39" s="18">
        <f>INDEX(allsections[[S]:[Order]],MATCH(P39,allsections[SGUID],0),3)</f>
        <v>3</v>
      </c>
      <c r="T39" s="18">
        <f>INDEX(allsections[[S]:[Order]],MATCH(Q39,allsections[SGUID],0),3)</f>
        <v>0</v>
      </c>
      <c r="U39" t="str">
        <f>INDEX(sectionsubsection_download[],MATCH(sectionsubsection[[#This Row],[Title]],sectionsubsection_download[Title],0),6)</f>
        <v>OkwgpiefJyhKOx86JFmLs</v>
      </c>
      <c r="V39">
        <f>COUNTIF(Z:Z,sectionsubsection[[#This Row],[Title]])</f>
        <v>1</v>
      </c>
      <c r="Z39" s="26" t="s">
        <v>974</v>
      </c>
      <c r="AA39" s="26" t="e">
        <f>INDEX(allsections[[S]:[Order]],MATCH(X39,allsections[SGUID],0),3)</f>
        <v>#N/A</v>
      </c>
      <c r="AB39" s="26" t="e">
        <f>INDEX(allsections[[S]:[Order]],MATCH(Y39,allsections[SGUID],0),3)</f>
        <v>#N/A</v>
      </c>
      <c r="AC39" t="s">
        <v>975</v>
      </c>
    </row>
    <row r="40" spans="1:29" ht="60">
      <c r="A40" t="s">
        <v>656</v>
      </c>
      <c r="B40" s="25" t="s">
        <v>976</v>
      </c>
      <c r="C40" t="s">
        <v>28</v>
      </c>
      <c r="D40">
        <v>25</v>
      </c>
      <c r="P40" t="s">
        <v>663</v>
      </c>
      <c r="Q40" t="s">
        <v>31</v>
      </c>
      <c r="R40" s="18" t="str">
        <f t="shared" si="1"/>
        <v>1LqxqbMnYmX3O47nTDkHLF5TvyR0UgB0EOmnMkFaZftX</v>
      </c>
      <c r="S40" s="18">
        <f>INDEX(allsections[[S]:[Order]],MATCH(P40,allsections[SGUID],0),3)</f>
        <v>11</v>
      </c>
      <c r="T40" s="18">
        <f>INDEX(allsections[[S]:[Order]],MATCH(Q40,allsections[SGUID],0),3)</f>
        <v>0</v>
      </c>
      <c r="U40" t="str">
        <f>INDEX(sectionsubsection_download[],MATCH(sectionsubsection[[#This Row],[Title]],sectionsubsection_download[Title],0),6)</f>
        <v>6CSFbUgkhrbJU87vlKmRUq</v>
      </c>
      <c r="V40">
        <f>COUNTIF(Z:Z,sectionsubsection[[#This Row],[Title]])</f>
        <v>1</v>
      </c>
      <c r="Z40" s="26" t="s">
        <v>977</v>
      </c>
      <c r="AA40" s="26" t="e">
        <f>INDEX(allsections[[S]:[Order]],MATCH(X40,allsections[SGUID],0),3)</f>
        <v>#N/A</v>
      </c>
      <c r="AB40" s="26" t="e">
        <f>INDEX(allsections[[S]:[Order]],MATCH(Y40,allsections[SGUID],0),3)</f>
        <v>#N/A</v>
      </c>
      <c r="AC40" t="s">
        <v>978</v>
      </c>
    </row>
    <row r="41" spans="1:29" ht="105">
      <c r="A41" t="s">
        <v>979</v>
      </c>
      <c r="B41" s="25" t="s">
        <v>980</v>
      </c>
      <c r="C41" t="s">
        <v>28</v>
      </c>
      <c r="D41">
        <v>1203</v>
      </c>
      <c r="P41" t="s">
        <v>670</v>
      </c>
      <c r="Q41" t="s">
        <v>31</v>
      </c>
      <c r="R41" s="18" t="str">
        <f t="shared" si="1"/>
        <v>6PzSKiJw1bRFye5uX49taK5TvyR0UgB0EOmnMkFaZftX</v>
      </c>
      <c r="S41" s="18">
        <f>INDEX(allsections[[S]:[Order]],MATCH(P41,allsections[SGUID],0),3)</f>
        <v>5</v>
      </c>
      <c r="T41" s="18">
        <f>INDEX(allsections[[S]:[Order]],MATCH(Q41,allsections[SGUID],0),3)</f>
        <v>0</v>
      </c>
      <c r="U41" t="str">
        <f>INDEX(sectionsubsection_download[],MATCH(sectionsubsection[[#This Row],[Title]],sectionsubsection_download[Title],0),6)</f>
        <v>Oa7r1b8qY2CRF4UuPKcN3</v>
      </c>
      <c r="V41">
        <f>COUNTIF(Z:Z,sectionsubsection[[#This Row],[Title]])</f>
        <v>1</v>
      </c>
      <c r="Z41" s="26" t="s">
        <v>981</v>
      </c>
      <c r="AA41" s="26" t="e">
        <f>INDEX(allsections[[S]:[Order]],MATCH(X41,allsections[SGUID],0),3)</f>
        <v>#N/A</v>
      </c>
      <c r="AB41" s="26" t="e">
        <f>INDEX(allsections[[S]:[Order]],MATCH(Y41,allsections[SGUID],0),3)</f>
        <v>#N/A</v>
      </c>
      <c r="AC41" t="s">
        <v>982</v>
      </c>
    </row>
    <row r="42" spans="1:29" ht="75">
      <c r="A42" t="s">
        <v>983</v>
      </c>
      <c r="B42" s="25" t="s">
        <v>984</v>
      </c>
      <c r="C42" t="s">
        <v>28</v>
      </c>
      <c r="D42">
        <v>1201</v>
      </c>
      <c r="P42" t="s">
        <v>690</v>
      </c>
      <c r="Q42" t="s">
        <v>31</v>
      </c>
      <c r="R42" s="18" t="str">
        <f t="shared" si="1"/>
        <v>3BmiRfV14Y9UArHysfO3zs5TvyR0UgB0EOmnMkFaZftX</v>
      </c>
      <c r="S42" s="18">
        <f>INDEX(allsections[[S]:[Order]],MATCH(P42,allsections[SGUID],0),3)</f>
        <v>21</v>
      </c>
      <c r="T42" s="18">
        <f>INDEX(allsections[[S]:[Order]],MATCH(Q42,allsections[SGUID],0),3)</f>
        <v>0</v>
      </c>
      <c r="U42" t="str">
        <f>INDEX(sectionsubsection_download[],MATCH(sectionsubsection[[#This Row],[Title]],sectionsubsection_download[Title],0),6)</f>
        <v>2KVEEE9taT1qBKZw1pM15e</v>
      </c>
      <c r="V42">
        <f>COUNTIF(Z:Z,sectionsubsection[[#This Row],[Title]])</f>
        <v>1</v>
      </c>
      <c r="Z42" s="26" t="s">
        <v>985</v>
      </c>
      <c r="AA42" s="26" t="e">
        <f>INDEX(allsections[[S]:[Order]],MATCH(X42,allsections[SGUID],0),3)</f>
        <v>#N/A</v>
      </c>
      <c r="AB42" s="26" t="e">
        <f>INDEX(allsections[[S]:[Order]],MATCH(Y42,allsections[SGUID],0),3)</f>
        <v>#N/A</v>
      </c>
      <c r="AC42" t="s">
        <v>986</v>
      </c>
    </row>
    <row r="43" spans="1:29" ht="75">
      <c r="A43" t="s">
        <v>987</v>
      </c>
      <c r="B43" s="25" t="s">
        <v>988</v>
      </c>
      <c r="C43" t="s">
        <v>28</v>
      </c>
      <c r="D43">
        <v>802</v>
      </c>
      <c r="P43" t="s">
        <v>697</v>
      </c>
      <c r="Q43" t="s">
        <v>31</v>
      </c>
      <c r="R43" s="18" t="str">
        <f t="shared" si="1"/>
        <v>1gpvHRL3jcuK0YTVBxeDJK5TvyR0UgB0EOmnMkFaZftX</v>
      </c>
      <c r="S43" s="18">
        <f>INDEX(allsections[[S]:[Order]],MATCH(P43,allsections[SGUID],0),3)</f>
        <v>19</v>
      </c>
      <c r="T43" s="18">
        <f>INDEX(allsections[[S]:[Order]],MATCH(Q43,allsections[SGUID],0),3)</f>
        <v>0</v>
      </c>
      <c r="U43" t="str">
        <f>INDEX(sectionsubsection_download[],MATCH(sectionsubsection[[#This Row],[Title]],sectionsubsection_download[Title],0),6)</f>
        <v>4zSkvUbTdlSMEjoMX9r149</v>
      </c>
      <c r="V43">
        <f>COUNTIF(Z:Z,sectionsubsection[[#This Row],[Title]])</f>
        <v>1</v>
      </c>
      <c r="Z43" s="26" t="s">
        <v>989</v>
      </c>
      <c r="AA43" s="26" t="e">
        <f>INDEX(allsections[[S]:[Order]],MATCH(X43,allsections[SGUID],0),3)</f>
        <v>#N/A</v>
      </c>
      <c r="AB43" s="26" t="e">
        <f>INDEX(allsections[[S]:[Order]],MATCH(Y43,allsections[SGUID],0),3)</f>
        <v>#N/A</v>
      </c>
      <c r="AC43" t="s">
        <v>990</v>
      </c>
    </row>
    <row r="44" spans="1:29" ht="45">
      <c r="A44" t="s">
        <v>991</v>
      </c>
      <c r="B44" s="25" t="s">
        <v>992</v>
      </c>
      <c r="C44" t="s">
        <v>28</v>
      </c>
      <c r="D44">
        <v>8</v>
      </c>
      <c r="P44" t="s">
        <v>734</v>
      </c>
      <c r="Q44" t="s">
        <v>735</v>
      </c>
      <c r="R44" s="18" t="str">
        <f t="shared" si="1"/>
        <v>696jSQYmLVDJoD3UnofwTY4YYEAFlKQL7dZttPmpxB2F</v>
      </c>
      <c r="S44" s="18">
        <f>INDEX(allsections[[S]:[Order]],MATCH(P44,allsections[SGUID],0),3)</f>
        <v>30</v>
      </c>
      <c r="T44" s="18">
        <f>INDEX(allsections[[S]:[Order]],MATCH(Q44,allsections[SGUID],0),3)</f>
        <v>3001</v>
      </c>
      <c r="U44" t="str">
        <f>INDEX(sectionsubsection_download[],MATCH(sectionsubsection[[#This Row],[Title]],sectionsubsection_download[Title],0),6)</f>
        <v>3snGfVLt7Wxd5FZGpG4j8y</v>
      </c>
      <c r="V44">
        <f>COUNTIF(Z:Z,sectionsubsection[[#This Row],[Title]])</f>
        <v>1</v>
      </c>
      <c r="Z44" s="26" t="s">
        <v>993</v>
      </c>
      <c r="AA44" s="26" t="e">
        <f>INDEX(allsections[[S]:[Order]],MATCH(X44,allsections[SGUID],0),3)</f>
        <v>#N/A</v>
      </c>
      <c r="AB44" s="26" t="e">
        <f>INDEX(allsections[[S]:[Order]],MATCH(Y44,allsections[SGUID],0),3)</f>
        <v>#N/A</v>
      </c>
      <c r="AC44" t="s">
        <v>994</v>
      </c>
    </row>
    <row r="45" spans="1:29" ht="90">
      <c r="A45" t="s">
        <v>995</v>
      </c>
      <c r="B45" s="25" t="s">
        <v>996</v>
      </c>
      <c r="C45" t="s">
        <v>28</v>
      </c>
      <c r="D45">
        <v>701</v>
      </c>
      <c r="P45" t="s">
        <v>734</v>
      </c>
      <c r="Q45" t="s">
        <v>742</v>
      </c>
      <c r="R45" s="18" t="str">
        <f t="shared" si="1"/>
        <v>696jSQYmLVDJoD3UnofwTY253gbk0kdnSSFyQX6iFKWy</v>
      </c>
      <c r="S45" s="18">
        <f>INDEX(allsections[[S]:[Order]],MATCH(P45,allsections[SGUID],0),3)</f>
        <v>30</v>
      </c>
      <c r="T45" s="18">
        <f>INDEX(allsections[[S]:[Order]],MATCH(Q45,allsections[SGUID],0),3)</f>
        <v>3005</v>
      </c>
      <c r="U45" t="str">
        <f>INDEX(sectionsubsection_download[],MATCH(sectionsubsection[[#This Row],[Title]],sectionsubsection_download[Title],0),6)</f>
        <v>4V5PDUBdj9Q0i7fbGfInQk</v>
      </c>
      <c r="V45">
        <f>COUNTIF(Z:Z,sectionsubsection[[#This Row],[Title]])</f>
        <v>1</v>
      </c>
      <c r="Z45" s="26" t="s">
        <v>997</v>
      </c>
      <c r="AA45" s="26" t="e">
        <f>INDEX(allsections[[S]:[Order]],MATCH(X45,allsections[SGUID],0),3)</f>
        <v>#N/A</v>
      </c>
      <c r="AB45" s="26" t="e">
        <f>INDEX(allsections[[S]:[Order]],MATCH(Y45,allsections[SGUID],0),3)</f>
        <v>#N/A</v>
      </c>
      <c r="AC45" t="s">
        <v>998</v>
      </c>
    </row>
    <row r="46" spans="1:29" ht="90">
      <c r="A46" t="s">
        <v>999</v>
      </c>
      <c r="B46" s="25" t="s">
        <v>1000</v>
      </c>
      <c r="C46" t="s">
        <v>28</v>
      </c>
      <c r="D46">
        <v>7</v>
      </c>
      <c r="P46" t="s">
        <v>822</v>
      </c>
      <c r="Q46" t="s">
        <v>31</v>
      </c>
      <c r="R46" s="18" t="str">
        <f t="shared" si="1"/>
        <v>64cWD91pr0geaTi2ASvLb5TvyR0UgB0EOmnMkFaZftX</v>
      </c>
      <c r="S46" s="18">
        <f>INDEX(allsections[[S]:[Order]],MATCH(P46,allsections[SGUID],0),3)</f>
        <v>13</v>
      </c>
      <c r="T46" s="18">
        <f>INDEX(allsections[[S]:[Order]],MATCH(Q46,allsections[SGUID],0),3)</f>
        <v>0</v>
      </c>
      <c r="U46" t="str">
        <f>INDEX(sectionsubsection_download[],MATCH(sectionsubsection[[#This Row],[Title]],sectionsubsection_download[Title],0),6)</f>
        <v>2I5R4B5uqBuxo2ybSCGbHu</v>
      </c>
      <c r="V46">
        <f>COUNTIF(Z:Z,sectionsubsection[[#This Row],[Title]])</f>
        <v>1</v>
      </c>
      <c r="Z46" s="26" t="s">
        <v>1001</v>
      </c>
      <c r="AA46" s="26" t="e">
        <f>INDEX(allsections[[S]:[Order]],MATCH(X46,allsections[SGUID],0),3)</f>
        <v>#N/A</v>
      </c>
      <c r="AB46" s="26" t="e">
        <f>INDEX(allsections[[S]:[Order]],MATCH(Y46,allsections[SGUID],0),3)</f>
        <v>#N/A</v>
      </c>
      <c r="AC46" t="s">
        <v>1002</v>
      </c>
    </row>
    <row r="47" spans="1:29" ht="60">
      <c r="A47" t="s">
        <v>1003</v>
      </c>
      <c r="B47" s="25" t="s">
        <v>1004</v>
      </c>
      <c r="C47" t="s">
        <v>28</v>
      </c>
      <c r="D47">
        <v>406</v>
      </c>
      <c r="P47" t="s">
        <v>767</v>
      </c>
      <c r="Q47" t="s">
        <v>809</v>
      </c>
      <c r="R47" s="18" t="str">
        <f t="shared" si="1"/>
        <v>6SSbkfthK0LYaxbv5b14GBCewd3FqcwBMtVtTDK4h9s</v>
      </c>
      <c r="S47" s="18">
        <f>INDEX(allsections[[S]:[Order]],MATCH(P47,allsections[SGUID],0),3)</f>
        <v>33</v>
      </c>
      <c r="T47" s="18">
        <f>INDEX(allsections[[S]:[Order]],MATCH(Q47,allsections[SGUID],0),3)</f>
        <v>3301</v>
      </c>
      <c r="U47" t="str">
        <f>INDEX(sectionsubsection_download[],MATCH(sectionsubsection[[#This Row],[Title]],sectionsubsection_download[Title],0),6)</f>
        <v>3LyKIn2zocb3lDNExH1RfM</v>
      </c>
      <c r="V47">
        <f>COUNTIF(Z:Z,sectionsubsection[[#This Row],[Title]])</f>
        <v>1</v>
      </c>
      <c r="Z47" s="26" t="s">
        <v>1005</v>
      </c>
      <c r="AA47" s="26" t="e">
        <f>INDEX(allsections[[S]:[Order]],MATCH(X47,allsections[SGUID],0),3)</f>
        <v>#N/A</v>
      </c>
      <c r="AB47" s="26" t="e">
        <f>INDEX(allsections[[S]:[Order]],MATCH(Y47,allsections[SGUID],0),3)</f>
        <v>#N/A</v>
      </c>
      <c r="AC47" t="s">
        <v>1006</v>
      </c>
    </row>
    <row r="48" spans="1:29" ht="409.5">
      <c r="A48" t="s">
        <v>1007</v>
      </c>
      <c r="B48" s="25" t="s">
        <v>1008</v>
      </c>
      <c r="C48" s="25" t="s">
        <v>1009</v>
      </c>
      <c r="D48">
        <v>101</v>
      </c>
      <c r="P48" t="s">
        <v>767</v>
      </c>
      <c r="Q48" t="s">
        <v>796</v>
      </c>
      <c r="R48" s="18" t="str">
        <f t="shared" si="1"/>
        <v>6SSbkfthK0LYaxbv5b14GB7h4leQtnNFBbHHWbgN8lXM</v>
      </c>
      <c r="S48" s="18">
        <f>INDEX(allsections[[S]:[Order]],MATCH(P48,allsections[SGUID],0),3)</f>
        <v>33</v>
      </c>
      <c r="T48" s="18">
        <f>INDEX(allsections[[S]:[Order]],MATCH(Q48,allsections[SGUID],0),3)</f>
        <v>3302</v>
      </c>
      <c r="U48" t="str">
        <f>INDEX(sectionsubsection_download[],MATCH(sectionsubsection[[#This Row],[Title]],sectionsubsection_download[Title],0),6)</f>
        <v>7eAOPa3QKXk7fUsXuWAZQT</v>
      </c>
      <c r="V48">
        <f>COUNTIF(Z:Z,sectionsubsection[[#This Row],[Title]])</f>
        <v>1</v>
      </c>
      <c r="Z48" s="26" t="s">
        <v>1010</v>
      </c>
      <c r="AA48" s="26" t="e">
        <f>INDEX(allsections[[S]:[Order]],MATCH(X48,allsections[SGUID],0),3)</f>
        <v>#N/A</v>
      </c>
      <c r="AB48" s="26" t="e">
        <f>INDEX(allsections[[S]:[Order]],MATCH(Y48,allsections[SGUID],0),3)</f>
        <v>#N/A</v>
      </c>
      <c r="AC48" t="s">
        <v>1011</v>
      </c>
    </row>
    <row r="49" spans="1:29" ht="45">
      <c r="A49" t="s">
        <v>1012</v>
      </c>
      <c r="B49" s="25" t="s">
        <v>1013</v>
      </c>
      <c r="C49" s="25" t="s">
        <v>28</v>
      </c>
      <c r="D49">
        <v>1</v>
      </c>
      <c r="P49" t="s">
        <v>767</v>
      </c>
      <c r="Q49" t="s">
        <v>789</v>
      </c>
      <c r="R49" s="18" t="str">
        <f t="shared" si="1"/>
        <v>6SSbkfthK0LYaxbv5b14GB5RnRCz8ee4Zl9QUgeRKTHd</v>
      </c>
      <c r="S49" s="18">
        <f>INDEX(allsections[[S]:[Order]],MATCH(P49,allsections[SGUID],0),3)</f>
        <v>33</v>
      </c>
      <c r="T49" s="18">
        <f>INDEX(allsections[[S]:[Order]],MATCH(Q49,allsections[SGUID],0),3)</f>
        <v>3303</v>
      </c>
      <c r="U49" t="str">
        <f>INDEX(sectionsubsection_download[],MATCH(sectionsubsection[[#This Row],[Title]],sectionsubsection_download[Title],0),6)</f>
        <v>1o2yFFL4vOygH47fNAZmGV</v>
      </c>
      <c r="V49">
        <f>COUNTIF(Z:Z,sectionsubsection[[#This Row],[Title]])</f>
        <v>1</v>
      </c>
      <c r="Z49" s="26" t="s">
        <v>1014</v>
      </c>
      <c r="AA49" s="26" t="e">
        <f>INDEX(allsections[[S]:[Order]],MATCH(X49,allsections[SGUID],0),3)</f>
        <v>#N/A</v>
      </c>
      <c r="AB49" s="26" t="e">
        <f>INDEX(allsections[[S]:[Order]],MATCH(Y49,allsections[SGUID],0),3)</f>
        <v>#N/A</v>
      </c>
      <c r="AC49" t="s">
        <v>1015</v>
      </c>
    </row>
    <row r="50" spans="1:29" ht="120">
      <c r="A50" t="s">
        <v>1016</v>
      </c>
      <c r="B50" s="25" t="s">
        <v>1017</v>
      </c>
      <c r="C50" s="25" t="s">
        <v>28</v>
      </c>
      <c r="D50">
        <v>21</v>
      </c>
      <c r="P50" t="s">
        <v>767</v>
      </c>
      <c r="Q50" t="s">
        <v>768</v>
      </c>
      <c r="R50" s="18" t="str">
        <f t="shared" si="1"/>
        <v>6SSbkfthK0LYaxbv5b14GB1vk62VlZg3Zq6bcgLfSxGJ</v>
      </c>
      <c r="S50" s="18">
        <f>INDEX(allsections[[S]:[Order]],MATCH(P50,allsections[SGUID],0),3)</f>
        <v>33</v>
      </c>
      <c r="T50" s="18">
        <f>INDEX(allsections[[S]:[Order]],MATCH(Q50,allsections[SGUID],0),3)</f>
        <v>3306</v>
      </c>
      <c r="U50" t="str">
        <f>INDEX(sectionsubsection_download[],MATCH(sectionsubsection[[#This Row],[Title]],sectionsubsection_download[Title],0),6)</f>
        <v>31PFCSQaqCuB8q57zJg6RP</v>
      </c>
      <c r="V50">
        <f>COUNTIF(Z:Z,sectionsubsection[[#This Row],[Title]])</f>
        <v>1</v>
      </c>
      <c r="Z50" s="26" t="s">
        <v>1018</v>
      </c>
      <c r="AA50" s="26" t="e">
        <f>INDEX(allsections[[S]:[Order]],MATCH(X50,allsections[SGUID],0),3)</f>
        <v>#N/A</v>
      </c>
      <c r="AB50" s="26" t="e">
        <f>INDEX(allsections[[S]:[Order]],MATCH(Y50,allsections[SGUID],0),3)</f>
        <v>#N/A</v>
      </c>
      <c r="AC50" t="s">
        <v>1019</v>
      </c>
    </row>
    <row r="51" spans="1:29" ht="90">
      <c r="A51" t="s">
        <v>1020</v>
      </c>
      <c r="B51" s="25" t="s">
        <v>1021</v>
      </c>
      <c r="C51" s="25"/>
      <c r="D51">
        <v>32</v>
      </c>
      <c r="P51" t="s">
        <v>767</v>
      </c>
      <c r="Q51" t="s">
        <v>775</v>
      </c>
      <c r="R51" s="18" t="str">
        <f t="shared" si="1"/>
        <v>6SSbkfthK0LYaxbv5b14GB1OZTzJWvKeCm4lQLj2de5o</v>
      </c>
      <c r="S51" s="18">
        <f>INDEX(allsections[[S]:[Order]],MATCH(P51,allsections[SGUID],0),3)</f>
        <v>33</v>
      </c>
      <c r="T51" s="18">
        <f>INDEX(allsections[[S]:[Order]],MATCH(Q51,allsections[SGUID],0),3)</f>
        <v>3304</v>
      </c>
      <c r="U51" t="str">
        <f>INDEX(sectionsubsection_download[],MATCH(sectionsubsection[[#This Row],[Title]],sectionsubsection_download[Title],0),6)</f>
        <v>1P5WF4AhiUVjKU0eMjYNP3</v>
      </c>
      <c r="V51">
        <f>COUNTIF(Z:Z,sectionsubsection[[#This Row],[Title]])</f>
        <v>1</v>
      </c>
      <c r="Z51" s="26" t="s">
        <v>1022</v>
      </c>
      <c r="AA51" s="26" t="e">
        <f>INDEX(allsections[[S]:[Order]],MATCH(X51,allsections[SGUID],0),3)</f>
        <v>#N/A</v>
      </c>
      <c r="AB51" s="26" t="e">
        <f>INDEX(allsections[[S]:[Order]],MATCH(Y51,allsections[SGUID],0),3)</f>
        <v>#N/A</v>
      </c>
      <c r="AC51" t="s">
        <v>1023</v>
      </c>
    </row>
    <row r="52" spans="1:29" ht="45">
      <c r="A52" t="s">
        <v>1024</v>
      </c>
      <c r="B52" s="25" t="s">
        <v>1025</v>
      </c>
      <c r="C52" s="25"/>
      <c r="D52">
        <v>503</v>
      </c>
      <c r="P52" t="s">
        <v>605</v>
      </c>
      <c r="Q52" t="s">
        <v>606</v>
      </c>
      <c r="R52" s="18" t="str">
        <f t="shared" si="1"/>
        <v>6mrYpZ2GcLZ7AP1RVVry5GaeLabNl3CjngCaQDiZCnP</v>
      </c>
      <c r="S52" s="18">
        <f>INDEX(allsections[[S]:[Order]],MATCH(P52,allsections[SGUID],0),3)</f>
        <v>32</v>
      </c>
      <c r="T52" s="18">
        <f>INDEX(allsections[[S]:[Order]],MATCH(Q52,allsections[SGUID],0),3)</f>
        <v>3201</v>
      </c>
      <c r="U52" t="str">
        <f>INDEX(sectionsubsection_download[],MATCH(sectionsubsection[[#This Row],[Title]],sectionsubsection_download[Title],0),6)</f>
        <v>64tLhqUpveB3E8yVXVsubo</v>
      </c>
      <c r="V52">
        <f>COUNTIF(Z:Z,sectionsubsection[[#This Row],[Title]])</f>
        <v>1</v>
      </c>
      <c r="Z52" s="26" t="s">
        <v>1026</v>
      </c>
      <c r="AA52" s="26" t="e">
        <f>INDEX(allsections[[S]:[Order]],MATCH(X52,allsections[SGUID],0),3)</f>
        <v>#N/A</v>
      </c>
      <c r="AB52" s="26" t="e">
        <f>INDEX(allsections[[S]:[Order]],MATCH(Y52,allsections[SGUID],0),3)</f>
        <v>#N/A</v>
      </c>
      <c r="AC52" t="s">
        <v>1027</v>
      </c>
    </row>
    <row r="53" spans="1:29" ht="409.5">
      <c r="A53" t="s">
        <v>1028</v>
      </c>
      <c r="B53" s="25" t="s">
        <v>1029</v>
      </c>
      <c r="C53" s="25" t="s">
        <v>1030</v>
      </c>
      <c r="D53">
        <v>1</v>
      </c>
      <c r="P53" t="s">
        <v>605</v>
      </c>
      <c r="Q53" t="s">
        <v>633</v>
      </c>
      <c r="R53" s="18" t="str">
        <f t="shared" si="1"/>
        <v>6mrYpZ2GcLZ7AP1RVVry5G7te0V5sEO4j2gdaCHhqwRe</v>
      </c>
      <c r="S53" s="18">
        <f>INDEX(allsections[[S]:[Order]],MATCH(P53,allsections[SGUID],0),3)</f>
        <v>32</v>
      </c>
      <c r="T53" s="18">
        <f>INDEX(allsections[[S]:[Order]],MATCH(Q53,allsections[SGUID],0),3)</f>
        <v>3202</v>
      </c>
      <c r="U53" t="str">
        <f>INDEX(sectionsubsection_download[],MATCH(sectionsubsection[[#This Row],[Title]],sectionsubsection_download[Title],0),6)</f>
        <v>3G6XCS3kXxaiT6An6fyXYY</v>
      </c>
      <c r="V53">
        <f>COUNTIF(Z:Z,sectionsubsection[[#This Row],[Title]])</f>
        <v>1</v>
      </c>
      <c r="Z53" s="26" t="s">
        <v>1031</v>
      </c>
      <c r="AA53" s="26" t="e">
        <f>INDEX(allsections[[S]:[Order]],MATCH(X53,allsections[SGUID],0),3)</f>
        <v>#N/A</v>
      </c>
      <c r="AB53" s="26" t="e">
        <f>INDEX(allsections[[S]:[Order]],MATCH(Y53,allsections[SGUID],0),3)</f>
        <v>#N/A</v>
      </c>
      <c r="AC53" t="s">
        <v>1032</v>
      </c>
    </row>
    <row r="54" spans="1:29" ht="75">
      <c r="A54" t="s">
        <v>1033</v>
      </c>
      <c r="B54" s="25" t="s">
        <v>1034</v>
      </c>
      <c r="C54" s="25"/>
      <c r="D54">
        <v>33</v>
      </c>
      <c r="P54" t="s">
        <v>605</v>
      </c>
      <c r="Q54" t="s">
        <v>620</v>
      </c>
      <c r="R54" s="18" t="str">
        <f t="shared" si="1"/>
        <v>6mrYpZ2GcLZ7AP1RVVry5G7FzFPUI62I8icT9zFiqYBn</v>
      </c>
      <c r="S54" s="18">
        <f>INDEX(allsections[[S]:[Order]],MATCH(P54,allsections[SGUID],0),3)</f>
        <v>32</v>
      </c>
      <c r="T54" s="18">
        <f>INDEX(allsections[[S]:[Order]],MATCH(Q54,allsections[SGUID],0),3)</f>
        <v>3209</v>
      </c>
      <c r="U54" t="str">
        <f>INDEX(sectionsubsection_download[],MATCH(sectionsubsection[[#This Row],[Title]],sectionsubsection_download[Title],0),6)</f>
        <v>7qLHXfgMF1BvtNhEoTrOl1</v>
      </c>
      <c r="V54">
        <f>COUNTIF(Z:Z,sectionsubsection[[#This Row],[Title]])</f>
        <v>1</v>
      </c>
      <c r="Z54" s="26" t="s">
        <v>1035</v>
      </c>
      <c r="AA54" s="26" t="e">
        <f>INDEX(allsections[[S]:[Order]],MATCH(X54,allsections[SGUID],0),3)</f>
        <v>#N/A</v>
      </c>
      <c r="AB54" s="26" t="e">
        <f>INDEX(allsections[[S]:[Order]],MATCH(Y54,allsections[SGUID],0),3)</f>
        <v>#N/A</v>
      </c>
      <c r="AC54" t="s">
        <v>1036</v>
      </c>
    </row>
    <row r="55" spans="1:29" ht="75">
      <c r="A55" t="s">
        <v>1037</v>
      </c>
      <c r="B55" s="25" t="s">
        <v>1038</v>
      </c>
      <c r="C55" s="25"/>
      <c r="D55">
        <v>31</v>
      </c>
      <c r="P55" t="s">
        <v>640</v>
      </c>
      <c r="Q55" t="s">
        <v>641</v>
      </c>
      <c r="R55" s="18" t="str">
        <f t="shared" si="1"/>
        <v>2apQYV4sVGueZxb722p88222v7nnkQpO82gWNsHA3e6i</v>
      </c>
      <c r="S55" s="18">
        <f>INDEX(allsections[[S]:[Order]],MATCH(P55,allsections[SGUID],0),3)</f>
        <v>20</v>
      </c>
      <c r="T55" s="18">
        <f>INDEX(allsections[[S]:[Order]],MATCH(Q55,allsections[SGUID],0),3)</f>
        <v>2003</v>
      </c>
      <c r="U55" t="str">
        <f>INDEX(sectionsubsection_download[],MATCH(sectionsubsection[[#This Row],[Title]],sectionsubsection_download[Title],0),6)</f>
        <v>7cF7TZI0Gd9xPsfARGQ9l9</v>
      </c>
      <c r="V55">
        <f>COUNTIF(Z:Z,sectionsubsection[[#This Row],[Title]])</f>
        <v>1</v>
      </c>
      <c r="Z55" s="26" t="s">
        <v>1039</v>
      </c>
      <c r="AA55" s="26" t="e">
        <f>INDEX(allsections[[S]:[Order]],MATCH(X55,allsections[SGUID],0),3)</f>
        <v>#N/A</v>
      </c>
      <c r="AB55" s="26" t="e">
        <f>INDEX(allsections[[S]:[Order]],MATCH(Y55,allsections[SGUID],0),3)</f>
        <v>#N/A</v>
      </c>
      <c r="AC55" t="s">
        <v>1040</v>
      </c>
    </row>
    <row r="56" spans="1:29" ht="60">
      <c r="A56" t="s">
        <v>1041</v>
      </c>
      <c r="B56" s="25" t="s">
        <v>1042</v>
      </c>
      <c r="C56" s="25"/>
      <c r="D56">
        <v>30</v>
      </c>
      <c r="Z56" s="26" t="s">
        <v>1043</v>
      </c>
      <c r="AA56" s="26" t="e">
        <f>INDEX(allsections[[S]:[Order]],MATCH(X56,allsections[SGUID],0),3)</f>
        <v>#N/A</v>
      </c>
      <c r="AB56" s="26" t="e">
        <f>INDEX(allsections[[S]:[Order]],MATCH(Y56,allsections[SGUID],0),3)</f>
        <v>#N/A</v>
      </c>
      <c r="AC56" t="s">
        <v>1044</v>
      </c>
    </row>
    <row r="57" spans="1:29" ht="60">
      <c r="A57" t="s">
        <v>1045</v>
      </c>
      <c r="B57" s="25" t="s">
        <v>1046</v>
      </c>
      <c r="C57" s="25"/>
      <c r="D57">
        <v>28</v>
      </c>
      <c r="Z57" s="26" t="s">
        <v>1047</v>
      </c>
      <c r="AA57" s="26" t="e">
        <f>INDEX(allsections[[S]:[Order]],MATCH(X57,allsections[SGUID],0),3)</f>
        <v>#N/A</v>
      </c>
      <c r="AB57" s="26" t="e">
        <f>INDEX(allsections[[S]:[Order]],MATCH(Y57,allsections[SGUID],0),3)</f>
        <v>#N/A</v>
      </c>
      <c r="AC57" t="s">
        <v>1048</v>
      </c>
    </row>
    <row r="58" spans="1:29" ht="105">
      <c r="A58" t="s">
        <v>1049</v>
      </c>
      <c r="B58" s="25" t="s">
        <v>1050</v>
      </c>
      <c r="C58" s="25"/>
      <c r="D58">
        <v>27</v>
      </c>
      <c r="Z58" s="26" t="s">
        <v>1051</v>
      </c>
      <c r="AA58" s="26" t="e">
        <f>INDEX(allsections[[S]:[Order]],MATCH(X58,allsections[SGUID],0),3)</f>
        <v>#N/A</v>
      </c>
      <c r="AB58" s="26" t="e">
        <f>INDEX(allsections[[S]:[Order]],MATCH(Y58,allsections[SGUID],0),3)</f>
        <v>#N/A</v>
      </c>
      <c r="AC58" t="s">
        <v>1052</v>
      </c>
    </row>
    <row r="59" spans="1:29" ht="90">
      <c r="A59" t="s">
        <v>1053</v>
      </c>
      <c r="B59" s="25" t="s">
        <v>1054</v>
      </c>
      <c r="C59" s="25"/>
      <c r="D59">
        <v>26</v>
      </c>
      <c r="Z59" s="26" t="s">
        <v>1055</v>
      </c>
      <c r="AA59" s="26" t="e">
        <f>INDEX(allsections[[S]:[Order]],MATCH(X59,allsections[SGUID],0),3)</f>
        <v>#N/A</v>
      </c>
      <c r="AB59" s="26" t="e">
        <f>INDEX(allsections[[S]:[Order]],MATCH(Y59,allsections[SGUID],0),3)</f>
        <v>#N/A</v>
      </c>
      <c r="AC59" t="s">
        <v>1056</v>
      </c>
    </row>
    <row r="60" spans="1:29" ht="105">
      <c r="A60" t="s">
        <v>1057</v>
      </c>
      <c r="B60" s="25" t="s">
        <v>1058</v>
      </c>
      <c r="C60" s="25"/>
      <c r="D60">
        <v>24</v>
      </c>
      <c r="Z60" s="26" t="s">
        <v>1059</v>
      </c>
      <c r="AA60" s="26" t="e">
        <f>INDEX(allsections[[S]:[Order]],MATCH(X60,allsections[SGUID],0),3)</f>
        <v>#N/A</v>
      </c>
      <c r="AB60" s="26" t="e">
        <f>INDEX(allsections[[S]:[Order]],MATCH(Y60,allsections[SGUID],0),3)</f>
        <v>#N/A</v>
      </c>
      <c r="AC60" t="s">
        <v>1060</v>
      </c>
    </row>
    <row r="61" spans="1:29" ht="60">
      <c r="A61" t="s">
        <v>1061</v>
      </c>
      <c r="B61" s="25" t="s">
        <v>1062</v>
      </c>
      <c r="C61" s="25"/>
      <c r="D61">
        <v>23</v>
      </c>
      <c r="Z61" s="26" t="s">
        <v>1063</v>
      </c>
      <c r="AA61" s="26" t="e">
        <f>INDEX(allsections[[S]:[Order]],MATCH(X61,allsections[SGUID],0),3)</f>
        <v>#N/A</v>
      </c>
      <c r="AB61" s="26" t="e">
        <f>INDEX(allsections[[S]:[Order]],MATCH(Y61,allsections[SGUID],0),3)</f>
        <v>#N/A</v>
      </c>
      <c r="AC61" t="s">
        <v>1064</v>
      </c>
    </row>
    <row r="62" spans="1:29" ht="90">
      <c r="A62" t="s">
        <v>1065</v>
      </c>
      <c r="B62" s="25" t="s">
        <v>1066</v>
      </c>
      <c r="C62" s="25"/>
      <c r="D62">
        <v>22</v>
      </c>
      <c r="Z62" s="26" t="s">
        <v>1067</v>
      </c>
      <c r="AA62" s="26" t="e">
        <f>INDEX(allsections[[S]:[Order]],MATCH(X62,allsections[SGUID],0),3)</f>
        <v>#N/A</v>
      </c>
      <c r="AB62" s="26" t="e">
        <f>INDEX(allsections[[S]:[Order]],MATCH(Y62,allsections[SGUID],0),3)</f>
        <v>#N/A</v>
      </c>
      <c r="AC62" t="s">
        <v>1068</v>
      </c>
    </row>
    <row r="63" spans="1:29" ht="60">
      <c r="A63" t="s">
        <v>1069</v>
      </c>
      <c r="B63" s="25" t="s">
        <v>1070</v>
      </c>
      <c r="C63" s="25"/>
      <c r="D63">
        <v>21</v>
      </c>
      <c r="Z63" s="26" t="s">
        <v>1071</v>
      </c>
      <c r="AA63" s="26" t="e">
        <f>INDEX(allsections[[S]:[Order]],MATCH(X63,allsections[SGUID],0),3)</f>
        <v>#N/A</v>
      </c>
      <c r="AB63" s="26" t="e">
        <f>INDEX(allsections[[S]:[Order]],MATCH(Y63,allsections[SGUID],0),3)</f>
        <v>#N/A</v>
      </c>
      <c r="AC63" t="s">
        <v>1072</v>
      </c>
    </row>
    <row r="64" spans="1:29" ht="105">
      <c r="A64" t="s">
        <v>1073</v>
      </c>
      <c r="B64" s="25" t="s">
        <v>1074</v>
      </c>
      <c r="C64" s="25"/>
      <c r="D64">
        <v>20</v>
      </c>
      <c r="Z64" s="26" t="s">
        <v>1075</v>
      </c>
      <c r="AA64" s="26" t="e">
        <f>INDEX(allsections[[S]:[Order]],MATCH(X64,allsections[SGUID],0),3)</f>
        <v>#N/A</v>
      </c>
      <c r="AB64" s="26" t="e">
        <f>INDEX(allsections[[S]:[Order]],MATCH(Y64,allsections[SGUID],0),3)</f>
        <v>#N/A</v>
      </c>
      <c r="AC64" t="s">
        <v>1076</v>
      </c>
    </row>
    <row r="65" spans="1:29" ht="30">
      <c r="A65" t="s">
        <v>1077</v>
      </c>
      <c r="B65" s="25" t="s">
        <v>1078</v>
      </c>
      <c r="C65" s="25"/>
      <c r="D65">
        <v>19</v>
      </c>
      <c r="Z65" s="26" t="s">
        <v>1079</v>
      </c>
      <c r="AA65" s="26" t="e">
        <f>INDEX(allsections[[S]:[Order]],MATCH(X65,allsections[SGUID],0),3)</f>
        <v>#N/A</v>
      </c>
      <c r="AB65" s="26" t="e">
        <f>INDEX(allsections[[S]:[Order]],MATCH(Y65,allsections[SGUID],0),3)</f>
        <v>#N/A</v>
      </c>
      <c r="AC65" t="s">
        <v>1080</v>
      </c>
    </row>
    <row r="66" spans="1:29" ht="60">
      <c r="A66" t="s">
        <v>1081</v>
      </c>
      <c r="B66" s="25" t="s">
        <v>1082</v>
      </c>
      <c r="C66" s="25"/>
      <c r="D66">
        <v>18</v>
      </c>
      <c r="Z66" s="26" t="s">
        <v>1083</v>
      </c>
      <c r="AA66" s="26" t="e">
        <f>INDEX(allsections[[S]:[Order]],MATCH(X66,allsections[SGUID],0),3)</f>
        <v>#N/A</v>
      </c>
      <c r="AB66" s="26" t="e">
        <f>INDEX(allsections[[S]:[Order]],MATCH(Y66,allsections[SGUID],0),3)</f>
        <v>#N/A</v>
      </c>
      <c r="AC66" t="s">
        <v>1084</v>
      </c>
    </row>
    <row r="67" spans="1:29" ht="45">
      <c r="A67" t="s">
        <v>1085</v>
      </c>
      <c r="B67" s="25" t="s">
        <v>1086</v>
      </c>
      <c r="C67" s="25"/>
      <c r="D67">
        <v>17</v>
      </c>
      <c r="Z67" s="26" t="s">
        <v>1087</v>
      </c>
      <c r="AA67" s="26" t="e">
        <f>INDEX(allsections[[S]:[Order]],MATCH(X67,allsections[SGUID],0),3)</f>
        <v>#N/A</v>
      </c>
      <c r="AB67" s="26" t="e">
        <f>INDEX(allsections[[S]:[Order]],MATCH(Y67,allsections[SGUID],0),3)</f>
        <v>#N/A</v>
      </c>
      <c r="AC67" t="s">
        <v>1088</v>
      </c>
    </row>
    <row r="68" spans="1:29" ht="45">
      <c r="A68" t="s">
        <v>1089</v>
      </c>
      <c r="B68" s="25" t="s">
        <v>1090</v>
      </c>
      <c r="C68" s="25"/>
      <c r="D68">
        <v>16</v>
      </c>
      <c r="Z68" s="26" t="s">
        <v>1091</v>
      </c>
      <c r="AA68" s="26" t="e">
        <f>INDEX(allsections[[S]:[Order]],MATCH(X68,allsections[SGUID],0),3)</f>
        <v>#N/A</v>
      </c>
      <c r="AB68" s="26" t="e">
        <f>INDEX(allsections[[S]:[Order]],MATCH(Y68,allsections[SGUID],0),3)</f>
        <v>#N/A</v>
      </c>
      <c r="AC68" t="s">
        <v>1092</v>
      </c>
    </row>
    <row r="69" spans="1:29" ht="45">
      <c r="A69" t="s">
        <v>1093</v>
      </c>
      <c r="B69" s="25" t="s">
        <v>1094</v>
      </c>
      <c r="C69" s="25"/>
      <c r="D69">
        <v>15</v>
      </c>
      <c r="Z69" s="26" t="s">
        <v>1095</v>
      </c>
      <c r="AA69" s="26" t="e">
        <f>INDEX(allsections[[S]:[Order]],MATCH(X69,allsections[SGUID],0),3)</f>
        <v>#N/A</v>
      </c>
      <c r="AB69" s="26" t="e">
        <f>INDEX(allsections[[S]:[Order]],MATCH(Y69,allsections[SGUID],0),3)</f>
        <v>#N/A</v>
      </c>
      <c r="AC69" t="s">
        <v>1096</v>
      </c>
    </row>
    <row r="70" spans="1:29" ht="90">
      <c r="A70" t="s">
        <v>1097</v>
      </c>
      <c r="B70" s="25" t="s">
        <v>1098</v>
      </c>
      <c r="C70" s="25"/>
      <c r="D70">
        <v>14</v>
      </c>
      <c r="Z70" s="26" t="s">
        <v>1099</v>
      </c>
      <c r="AA70" s="26" t="e">
        <f>INDEX(allsections[[S]:[Order]],MATCH(X70,allsections[SGUID],0),3)</f>
        <v>#N/A</v>
      </c>
      <c r="AB70" s="26" t="e">
        <f>INDEX(allsections[[S]:[Order]],MATCH(Y70,allsections[SGUID],0),3)</f>
        <v>#N/A</v>
      </c>
      <c r="AC70" t="s">
        <v>1100</v>
      </c>
    </row>
    <row r="71" spans="1:29" ht="60">
      <c r="A71" t="s">
        <v>1101</v>
      </c>
      <c r="B71" s="25" t="s">
        <v>1102</v>
      </c>
      <c r="C71" s="25"/>
      <c r="D71">
        <v>13</v>
      </c>
      <c r="Z71" s="26" t="s">
        <v>1103</v>
      </c>
      <c r="AA71" s="26" t="e">
        <f>INDEX(allsections[[S]:[Order]],MATCH(X71,allsections[SGUID],0),3)</f>
        <v>#N/A</v>
      </c>
      <c r="AB71" s="26" t="e">
        <f>INDEX(allsections[[S]:[Order]],MATCH(Y71,allsections[SGUID],0),3)</f>
        <v>#N/A</v>
      </c>
      <c r="AC71" t="s">
        <v>1104</v>
      </c>
    </row>
    <row r="72" spans="1:29" ht="60">
      <c r="A72" t="s">
        <v>1105</v>
      </c>
      <c r="B72" s="25" t="s">
        <v>1106</v>
      </c>
      <c r="C72" s="25"/>
      <c r="D72">
        <v>12</v>
      </c>
      <c r="Z72" s="26" t="s">
        <v>1107</v>
      </c>
      <c r="AA72" s="26" t="e">
        <f>INDEX(allsections[[S]:[Order]],MATCH(X72,allsections[SGUID],0),3)</f>
        <v>#N/A</v>
      </c>
      <c r="AB72" s="26" t="e">
        <f>INDEX(allsections[[S]:[Order]],MATCH(Y72,allsections[SGUID],0),3)</f>
        <v>#N/A</v>
      </c>
      <c r="AC72" t="s">
        <v>1108</v>
      </c>
    </row>
    <row r="73" spans="1:29" ht="90">
      <c r="A73" t="s">
        <v>1109</v>
      </c>
      <c r="B73" s="25" t="s">
        <v>1110</v>
      </c>
      <c r="C73" s="25"/>
      <c r="D73">
        <v>11</v>
      </c>
      <c r="Z73" s="26" t="s">
        <v>1111</v>
      </c>
      <c r="AA73" s="26" t="e">
        <f>INDEX(allsections[[S]:[Order]],MATCH(X73,allsections[SGUID],0),3)</f>
        <v>#N/A</v>
      </c>
      <c r="AB73" s="26" t="e">
        <f>INDEX(allsections[[S]:[Order]],MATCH(Y73,allsections[SGUID],0),3)</f>
        <v>#N/A</v>
      </c>
      <c r="AC73" t="s">
        <v>1112</v>
      </c>
    </row>
    <row r="74" spans="1:29" ht="45">
      <c r="A74" t="s">
        <v>1113</v>
      </c>
      <c r="B74" s="25" t="s">
        <v>1114</v>
      </c>
      <c r="C74" s="25"/>
      <c r="D74">
        <v>10</v>
      </c>
      <c r="Z74" s="26" t="s">
        <v>1115</v>
      </c>
      <c r="AA74" s="26" t="e">
        <f>INDEX(allsections[[S]:[Order]],MATCH(X74,allsections[SGUID],0),3)</f>
        <v>#N/A</v>
      </c>
      <c r="AB74" s="26" t="e">
        <f>INDEX(allsections[[S]:[Order]],MATCH(Y74,allsections[SGUID],0),3)</f>
        <v>#N/A</v>
      </c>
      <c r="AC74" t="s">
        <v>1116</v>
      </c>
    </row>
    <row r="75" spans="1:29" ht="75">
      <c r="A75" t="s">
        <v>1117</v>
      </c>
      <c r="B75" s="25" t="s">
        <v>1118</v>
      </c>
      <c r="C75" s="25"/>
      <c r="D75">
        <v>9</v>
      </c>
      <c r="Z75" s="26" t="s">
        <v>1119</v>
      </c>
      <c r="AA75" s="26" t="e">
        <f>INDEX(allsections[[S]:[Order]],MATCH(X75,allsections[SGUID],0),3)</f>
        <v>#N/A</v>
      </c>
      <c r="AB75" s="26" t="e">
        <f>INDEX(allsections[[S]:[Order]],MATCH(Y75,allsections[SGUID],0),3)</f>
        <v>#N/A</v>
      </c>
      <c r="AC75" t="s">
        <v>1120</v>
      </c>
    </row>
    <row r="76" spans="1:29" ht="45">
      <c r="A76" t="s">
        <v>1121</v>
      </c>
      <c r="B76" s="25" t="s">
        <v>1122</v>
      </c>
      <c r="C76" s="25"/>
      <c r="D76">
        <v>8</v>
      </c>
      <c r="Z76" s="26" t="s">
        <v>1123</v>
      </c>
      <c r="AA76" s="26" t="e">
        <f>INDEX(allsections[[S]:[Order]],MATCH(X76,allsections[SGUID],0),3)</f>
        <v>#N/A</v>
      </c>
      <c r="AB76" s="26" t="e">
        <f>INDEX(allsections[[S]:[Order]],MATCH(Y76,allsections[SGUID],0),3)</f>
        <v>#N/A</v>
      </c>
      <c r="AC76" t="s">
        <v>1124</v>
      </c>
    </row>
    <row r="77" spans="1:29" ht="150">
      <c r="A77" t="s">
        <v>1125</v>
      </c>
      <c r="B77" s="25" t="s">
        <v>1126</v>
      </c>
      <c r="C77" s="25"/>
      <c r="D77">
        <v>7</v>
      </c>
      <c r="Z77" s="26" t="s">
        <v>1127</v>
      </c>
      <c r="AA77" s="26" t="e">
        <f>INDEX(allsections[[S]:[Order]],MATCH(X77,allsections[SGUID],0),3)</f>
        <v>#N/A</v>
      </c>
      <c r="AB77" s="26" t="e">
        <f>INDEX(allsections[[S]:[Order]],MATCH(Y77,allsections[SGUID],0),3)</f>
        <v>#N/A</v>
      </c>
      <c r="AC77" t="s">
        <v>1128</v>
      </c>
    </row>
    <row r="78" spans="1:29" ht="45">
      <c r="A78" t="s">
        <v>1129</v>
      </c>
      <c r="B78" s="25" t="s">
        <v>1130</v>
      </c>
      <c r="C78" s="25"/>
      <c r="D78">
        <v>6</v>
      </c>
      <c r="Z78" s="26" t="s">
        <v>1131</v>
      </c>
      <c r="AA78" s="26" t="e">
        <f>INDEX(allsections[[S]:[Order]],MATCH(X78,allsections[SGUID],0),3)</f>
        <v>#N/A</v>
      </c>
      <c r="AB78" s="26" t="e">
        <f>INDEX(allsections[[S]:[Order]],MATCH(Y78,allsections[SGUID],0),3)</f>
        <v>#N/A</v>
      </c>
      <c r="AC78" t="s">
        <v>1132</v>
      </c>
    </row>
    <row r="79" spans="1:29" ht="120">
      <c r="A79" t="s">
        <v>1133</v>
      </c>
      <c r="B79" s="25" t="s">
        <v>1134</v>
      </c>
      <c r="C79" s="25"/>
      <c r="D79">
        <v>5</v>
      </c>
      <c r="Z79" s="26" t="s">
        <v>1135</v>
      </c>
      <c r="AA79" s="26" t="e">
        <f>INDEX(allsections[[S]:[Order]],MATCH(X79,allsections[SGUID],0),3)</f>
        <v>#N/A</v>
      </c>
      <c r="AB79" s="26" t="e">
        <f>INDEX(allsections[[S]:[Order]],MATCH(Y79,allsections[SGUID],0),3)</f>
        <v>#N/A</v>
      </c>
      <c r="AC79" t="s">
        <v>1136</v>
      </c>
    </row>
    <row r="80" spans="1:29" ht="105">
      <c r="A80" t="s">
        <v>1137</v>
      </c>
      <c r="B80" s="25" t="s">
        <v>1138</v>
      </c>
      <c r="C80" s="25"/>
      <c r="D80">
        <v>4</v>
      </c>
      <c r="Z80" s="26" t="s">
        <v>1139</v>
      </c>
      <c r="AA80" s="26" t="e">
        <f>INDEX(allsections[[S]:[Order]],MATCH(X80,allsections[SGUID],0),3)</f>
        <v>#N/A</v>
      </c>
      <c r="AB80" s="26" t="e">
        <f>INDEX(allsections[[S]:[Order]],MATCH(Y80,allsections[SGUID],0),3)</f>
        <v>#N/A</v>
      </c>
      <c r="AC80" t="s">
        <v>1140</v>
      </c>
    </row>
    <row r="81" spans="1:29" ht="120">
      <c r="A81" t="s">
        <v>1141</v>
      </c>
      <c r="B81" s="25" t="s">
        <v>1142</v>
      </c>
      <c r="C81" s="25"/>
      <c r="D81">
        <v>3</v>
      </c>
      <c r="Z81" s="26" t="s">
        <v>1143</v>
      </c>
      <c r="AA81" s="26" t="e">
        <f>INDEX(allsections[[S]:[Order]],MATCH(X81,allsections[SGUID],0),3)</f>
        <v>#N/A</v>
      </c>
      <c r="AB81" s="26" t="e">
        <f>INDEX(allsections[[S]:[Order]],MATCH(Y81,allsections[SGUID],0),3)</f>
        <v>#N/A</v>
      </c>
      <c r="AC81" t="s">
        <v>1144</v>
      </c>
    </row>
    <row r="82" spans="1:29" ht="90">
      <c r="A82" t="s">
        <v>1145</v>
      </c>
      <c r="B82" s="25" t="s">
        <v>1146</v>
      </c>
      <c r="C82" s="25"/>
      <c r="D82">
        <v>2</v>
      </c>
      <c r="Z82" s="26" t="s">
        <v>1147</v>
      </c>
      <c r="AA82" s="26" t="e">
        <f>INDEX(allsections[[S]:[Order]],MATCH(X82,allsections[SGUID],0),3)</f>
        <v>#N/A</v>
      </c>
      <c r="AB82" s="26" t="e">
        <f>INDEX(allsections[[S]:[Order]],MATCH(Y82,allsections[SGUID],0),3)</f>
        <v>#N/A</v>
      </c>
      <c r="AC82" t="s">
        <v>1148</v>
      </c>
    </row>
    <row r="83" spans="1:29" ht="75">
      <c r="A83" t="s">
        <v>1149</v>
      </c>
      <c r="B83" s="25" t="s">
        <v>1150</v>
      </c>
      <c r="C83" s="25"/>
      <c r="D83">
        <v>1</v>
      </c>
      <c r="Z83" s="26" t="s">
        <v>1151</v>
      </c>
      <c r="AA83" s="26" t="e">
        <f>INDEX(allsections[[S]:[Order]],MATCH(X83,allsections[SGUID],0),3)</f>
        <v>#N/A</v>
      </c>
      <c r="AB83" s="26" t="e">
        <f>INDEX(allsections[[S]:[Order]],MATCH(Y83,allsections[SGUID],0),3)</f>
        <v>#N/A</v>
      </c>
      <c r="AC83" t="s">
        <v>1152</v>
      </c>
    </row>
    <row r="84" spans="1:29" ht="105">
      <c r="A84" t="s">
        <v>1153</v>
      </c>
      <c r="B84" s="25" t="s">
        <v>1154</v>
      </c>
      <c r="C84" s="25"/>
      <c r="D84">
        <v>3307</v>
      </c>
      <c r="Z84" s="26" t="s">
        <v>1155</v>
      </c>
      <c r="AA84" s="26" t="e">
        <f>INDEX(allsections[[S]:[Order]],MATCH(X84,allsections[SGUID],0),3)</f>
        <v>#N/A</v>
      </c>
      <c r="AB84" s="26" t="e">
        <f>INDEX(allsections[[S]:[Order]],MATCH(Y84,allsections[SGUID],0),3)</f>
        <v>#N/A</v>
      </c>
      <c r="AC84" t="s">
        <v>1156</v>
      </c>
    </row>
    <row r="85" spans="1:29" ht="60">
      <c r="A85" t="s">
        <v>1157</v>
      </c>
      <c r="B85" s="25" t="s">
        <v>1158</v>
      </c>
      <c r="C85" s="25"/>
      <c r="D85">
        <v>3306</v>
      </c>
      <c r="Z85" s="26" t="s">
        <v>1159</v>
      </c>
      <c r="AA85" s="26" t="e">
        <f>INDEX(allsections[[S]:[Order]],MATCH(X85,allsections[SGUID],0),3)</f>
        <v>#N/A</v>
      </c>
      <c r="AB85" s="26" t="e">
        <f>INDEX(allsections[[S]:[Order]],MATCH(Y85,allsections[SGUID],0),3)</f>
        <v>#N/A</v>
      </c>
      <c r="AC85" t="s">
        <v>1160</v>
      </c>
    </row>
    <row r="86" spans="1:29" ht="60">
      <c r="A86" t="s">
        <v>1161</v>
      </c>
      <c r="B86" s="25" t="s">
        <v>1162</v>
      </c>
      <c r="C86" s="25"/>
      <c r="D86">
        <v>3305</v>
      </c>
      <c r="Z86" s="26" t="s">
        <v>1163</v>
      </c>
      <c r="AA86" s="26" t="e">
        <f>INDEX(allsections[[S]:[Order]],MATCH(X86,allsections[SGUID],0),3)</f>
        <v>#N/A</v>
      </c>
      <c r="AB86" s="26" t="e">
        <f>INDEX(allsections[[S]:[Order]],MATCH(Y86,allsections[SGUID],0),3)</f>
        <v>#N/A</v>
      </c>
      <c r="AC86" t="s">
        <v>1164</v>
      </c>
    </row>
    <row r="87" spans="1:29" ht="60">
      <c r="A87" t="s">
        <v>1165</v>
      </c>
      <c r="B87" s="25" t="s">
        <v>1166</v>
      </c>
      <c r="C87" s="25"/>
      <c r="D87">
        <v>3304</v>
      </c>
      <c r="Z87" s="26" t="s">
        <v>1167</v>
      </c>
      <c r="AA87" s="26" t="e">
        <f>INDEX(allsections[[S]:[Order]],MATCH(X87,allsections[SGUID],0),3)</f>
        <v>#N/A</v>
      </c>
      <c r="AB87" s="26" t="e">
        <f>INDEX(allsections[[S]:[Order]],MATCH(Y87,allsections[SGUID],0),3)</f>
        <v>#N/A</v>
      </c>
      <c r="AC87" t="s">
        <v>1168</v>
      </c>
    </row>
    <row r="88" spans="1:29" ht="90">
      <c r="A88" t="s">
        <v>1169</v>
      </c>
      <c r="B88" s="25" t="s">
        <v>1170</v>
      </c>
      <c r="C88" s="25"/>
      <c r="D88">
        <v>3303</v>
      </c>
      <c r="Z88" s="26" t="s">
        <v>1171</v>
      </c>
      <c r="AA88" s="26" t="e">
        <f>INDEX(allsections[[S]:[Order]],MATCH(X88,allsections[SGUID],0),3)</f>
        <v>#N/A</v>
      </c>
      <c r="AB88" s="26" t="e">
        <f>INDEX(allsections[[S]:[Order]],MATCH(Y88,allsections[SGUID],0),3)</f>
        <v>#N/A</v>
      </c>
      <c r="AC88" t="s">
        <v>1172</v>
      </c>
    </row>
    <row r="89" spans="1:29" ht="75">
      <c r="A89" t="s">
        <v>1173</v>
      </c>
      <c r="B89" s="25" t="s">
        <v>1174</v>
      </c>
      <c r="C89" s="25"/>
      <c r="D89">
        <v>3302</v>
      </c>
      <c r="Z89" s="26" t="s">
        <v>1175</v>
      </c>
      <c r="AA89" s="26" t="e">
        <f>INDEX(allsections[[S]:[Order]],MATCH(X89,allsections[SGUID],0),3)</f>
        <v>#N/A</v>
      </c>
      <c r="AB89" s="26" t="e">
        <f>INDEX(allsections[[S]:[Order]],MATCH(Y89,allsections[SGUID],0),3)</f>
        <v>#N/A</v>
      </c>
      <c r="AC89" t="s">
        <v>1176</v>
      </c>
    </row>
    <row r="90" spans="1:29" ht="90">
      <c r="A90" t="s">
        <v>1177</v>
      </c>
      <c r="B90" s="25" t="s">
        <v>1178</v>
      </c>
      <c r="C90" s="25"/>
      <c r="D90">
        <v>3301</v>
      </c>
      <c r="Z90" s="26" t="s">
        <v>1179</v>
      </c>
      <c r="AA90" s="26" t="e">
        <f>INDEX(allsections[[S]:[Order]],MATCH(X90,allsections[SGUID],0),3)</f>
        <v>#N/A</v>
      </c>
      <c r="AB90" s="26" t="e">
        <f>INDEX(allsections[[S]:[Order]],MATCH(Y90,allsections[SGUID],0),3)</f>
        <v>#N/A</v>
      </c>
      <c r="AC90" t="s">
        <v>1180</v>
      </c>
    </row>
    <row r="91" spans="1:29" ht="120">
      <c r="A91" t="s">
        <v>1181</v>
      </c>
      <c r="B91" s="25" t="s">
        <v>1182</v>
      </c>
      <c r="C91" s="25"/>
      <c r="D91">
        <v>3211</v>
      </c>
      <c r="Z91" s="26" t="s">
        <v>1183</v>
      </c>
      <c r="AA91" s="26" t="e">
        <f>INDEX(allsections[[S]:[Order]],MATCH(X91,allsections[SGUID],0),3)</f>
        <v>#N/A</v>
      </c>
      <c r="AB91" s="26" t="e">
        <f>INDEX(allsections[[S]:[Order]],MATCH(Y91,allsections[SGUID],0),3)</f>
        <v>#N/A</v>
      </c>
      <c r="AC91" t="s">
        <v>1184</v>
      </c>
    </row>
    <row r="92" spans="1:29" ht="75">
      <c r="A92" t="s">
        <v>1185</v>
      </c>
      <c r="B92" s="25" t="s">
        <v>1186</v>
      </c>
      <c r="C92" s="25"/>
      <c r="D92">
        <v>3210</v>
      </c>
      <c r="Z92" s="26" t="s">
        <v>1187</v>
      </c>
      <c r="AA92" s="26" t="e">
        <f>INDEX(allsections[[S]:[Order]],MATCH(X92,allsections[SGUID],0),3)</f>
        <v>#N/A</v>
      </c>
      <c r="AB92" s="26" t="e">
        <f>INDEX(allsections[[S]:[Order]],MATCH(Y92,allsections[SGUID],0),3)</f>
        <v>#N/A</v>
      </c>
      <c r="AC92" t="s">
        <v>1188</v>
      </c>
    </row>
    <row r="93" spans="1:29" ht="195">
      <c r="A93" t="s">
        <v>1189</v>
      </c>
      <c r="B93" s="25" t="s">
        <v>1190</v>
      </c>
      <c r="C93" s="25"/>
      <c r="D93">
        <v>3209</v>
      </c>
      <c r="Z93" s="26" t="s">
        <v>1191</v>
      </c>
      <c r="AA93" s="26" t="e">
        <f>INDEX(allsections[[S]:[Order]],MATCH(X93,allsections[SGUID],0),3)</f>
        <v>#N/A</v>
      </c>
      <c r="AB93" s="26" t="e">
        <f>INDEX(allsections[[S]:[Order]],MATCH(Y93,allsections[SGUID],0),3)</f>
        <v>#N/A</v>
      </c>
      <c r="AC93" t="s">
        <v>1192</v>
      </c>
    </row>
    <row r="94" spans="1:29" ht="105">
      <c r="A94" t="s">
        <v>1193</v>
      </c>
      <c r="B94" s="25" t="s">
        <v>1194</v>
      </c>
      <c r="C94" s="25"/>
      <c r="D94">
        <v>3208</v>
      </c>
      <c r="Z94" s="26" t="s">
        <v>1195</v>
      </c>
      <c r="AA94" s="26" t="e">
        <f>INDEX(allsections[[S]:[Order]],MATCH(X94,allsections[SGUID],0),3)</f>
        <v>#N/A</v>
      </c>
      <c r="AB94" s="26" t="e">
        <f>INDEX(allsections[[S]:[Order]],MATCH(Y94,allsections[SGUID],0),3)</f>
        <v>#N/A</v>
      </c>
      <c r="AC94" t="s">
        <v>1196</v>
      </c>
    </row>
    <row r="95" spans="1:29" ht="60">
      <c r="A95" t="s">
        <v>1197</v>
      </c>
      <c r="B95" s="25" t="s">
        <v>1198</v>
      </c>
      <c r="C95" s="25"/>
      <c r="D95">
        <v>3207</v>
      </c>
      <c r="Z95" s="26" t="s">
        <v>1199</v>
      </c>
      <c r="AA95" s="26" t="e">
        <f>INDEX(allsections[[S]:[Order]],MATCH(X95,allsections[SGUID],0),3)</f>
        <v>#N/A</v>
      </c>
      <c r="AB95" s="26" t="e">
        <f>INDEX(allsections[[S]:[Order]],MATCH(Y95,allsections[SGUID],0),3)</f>
        <v>#N/A</v>
      </c>
      <c r="AC95" t="s">
        <v>1200</v>
      </c>
    </row>
    <row r="96" spans="1:29" ht="105">
      <c r="A96" t="s">
        <v>1201</v>
      </c>
      <c r="B96" s="25" t="s">
        <v>1202</v>
      </c>
      <c r="C96" s="25"/>
      <c r="D96">
        <v>3206</v>
      </c>
      <c r="Z96" s="26" t="s">
        <v>1203</v>
      </c>
      <c r="AA96" s="26" t="e">
        <f>INDEX(allsections[[S]:[Order]],MATCH(X96,allsections[SGUID],0),3)</f>
        <v>#N/A</v>
      </c>
      <c r="AB96" s="26" t="e">
        <f>INDEX(allsections[[S]:[Order]],MATCH(Y96,allsections[SGUID],0),3)</f>
        <v>#N/A</v>
      </c>
      <c r="AC96" t="s">
        <v>1204</v>
      </c>
    </row>
    <row r="97" spans="1:29" ht="105">
      <c r="A97" t="s">
        <v>1205</v>
      </c>
      <c r="B97" s="25" t="s">
        <v>1206</v>
      </c>
      <c r="C97" s="25"/>
      <c r="D97">
        <v>3205</v>
      </c>
      <c r="Z97" s="26" t="s">
        <v>1207</v>
      </c>
      <c r="AA97" s="26" t="e">
        <f>INDEX(allsections[[S]:[Order]],MATCH(X97,allsections[SGUID],0),3)</f>
        <v>#N/A</v>
      </c>
      <c r="AB97" s="26" t="e">
        <f>INDEX(allsections[[S]:[Order]],MATCH(Y97,allsections[SGUID],0),3)</f>
        <v>#N/A</v>
      </c>
      <c r="AC97" t="s">
        <v>1208</v>
      </c>
    </row>
    <row r="98" spans="1:29" ht="75">
      <c r="A98" t="s">
        <v>1209</v>
      </c>
      <c r="B98" s="25" t="s">
        <v>1210</v>
      </c>
      <c r="C98" s="25"/>
      <c r="D98">
        <v>3204</v>
      </c>
      <c r="Z98" s="26" t="s">
        <v>1211</v>
      </c>
      <c r="AA98" s="26" t="e">
        <f>INDEX(allsections[[S]:[Order]],MATCH(X98,allsections[SGUID],0),3)</f>
        <v>#N/A</v>
      </c>
      <c r="AB98" s="26" t="e">
        <f>INDEX(allsections[[S]:[Order]],MATCH(Y98,allsections[SGUID],0),3)</f>
        <v>#N/A</v>
      </c>
      <c r="AC98" t="s">
        <v>1212</v>
      </c>
    </row>
    <row r="99" spans="1:29" ht="135">
      <c r="A99" t="s">
        <v>1213</v>
      </c>
      <c r="B99" s="25" t="s">
        <v>1214</v>
      </c>
      <c r="C99" s="25"/>
      <c r="D99">
        <v>3203</v>
      </c>
      <c r="Z99" s="26" t="s">
        <v>1215</v>
      </c>
      <c r="AA99" s="26" t="e">
        <f>INDEX(allsections[[S]:[Order]],MATCH(X99,allsections[SGUID],0),3)</f>
        <v>#N/A</v>
      </c>
      <c r="AB99" s="26" t="e">
        <f>INDEX(allsections[[S]:[Order]],MATCH(Y99,allsections[SGUID],0),3)</f>
        <v>#N/A</v>
      </c>
      <c r="AC99" t="s">
        <v>1216</v>
      </c>
    </row>
    <row r="100" spans="1:29" ht="75">
      <c r="A100" t="s">
        <v>1217</v>
      </c>
      <c r="B100" s="25" t="s">
        <v>1218</v>
      </c>
      <c r="C100" s="25"/>
      <c r="D100">
        <v>3202</v>
      </c>
      <c r="Z100" s="26" t="s">
        <v>1219</v>
      </c>
      <c r="AA100" s="26" t="e">
        <f>INDEX(allsections[[S]:[Order]],MATCH(X100,allsections[SGUID],0),3)</f>
        <v>#N/A</v>
      </c>
      <c r="AB100" s="26" t="e">
        <f>INDEX(allsections[[S]:[Order]],MATCH(Y100,allsections[SGUID],0),3)</f>
        <v>#N/A</v>
      </c>
      <c r="AC100" t="s">
        <v>1220</v>
      </c>
    </row>
    <row r="101" spans="1:29" ht="120">
      <c r="A101" t="s">
        <v>1221</v>
      </c>
      <c r="B101" s="25" t="s">
        <v>1222</v>
      </c>
      <c r="C101" s="25"/>
      <c r="D101">
        <v>3201</v>
      </c>
      <c r="Z101" s="26" t="s">
        <v>1223</v>
      </c>
      <c r="AA101" s="26" t="e">
        <f>INDEX(allsections[[S]:[Order]],MATCH(X101,allsections[SGUID],0),3)</f>
        <v>#N/A</v>
      </c>
      <c r="AB101" s="26" t="e">
        <f>INDEX(allsections[[S]:[Order]],MATCH(Y101,allsections[SGUID],0),3)</f>
        <v>#N/A</v>
      </c>
      <c r="AC101" t="s">
        <v>1224</v>
      </c>
    </row>
    <row r="102" spans="1:29" ht="105">
      <c r="A102" t="s">
        <v>1225</v>
      </c>
      <c r="B102" s="25" t="s">
        <v>1226</v>
      </c>
      <c r="C102" s="25"/>
      <c r="D102">
        <v>3006</v>
      </c>
      <c r="Z102" s="26" t="s">
        <v>1227</v>
      </c>
      <c r="AA102" s="26" t="e">
        <f>INDEX(allsections[[S]:[Order]],MATCH(X102,allsections[SGUID],0),3)</f>
        <v>#N/A</v>
      </c>
      <c r="AB102" s="26" t="e">
        <f>INDEX(allsections[[S]:[Order]],MATCH(Y102,allsections[SGUID],0),3)</f>
        <v>#N/A</v>
      </c>
      <c r="AC102" t="s">
        <v>1228</v>
      </c>
    </row>
    <row r="103" spans="1:29" ht="60">
      <c r="A103" t="s">
        <v>1229</v>
      </c>
      <c r="B103" s="25" t="s">
        <v>1230</v>
      </c>
      <c r="C103" s="25"/>
      <c r="D103">
        <v>3004</v>
      </c>
      <c r="Z103" s="26" t="s">
        <v>1231</v>
      </c>
      <c r="AA103" s="26" t="e">
        <f>INDEX(allsections[[S]:[Order]],MATCH(X103,allsections[SGUID],0),3)</f>
        <v>#N/A</v>
      </c>
      <c r="AB103" s="26" t="e">
        <f>INDEX(allsections[[S]:[Order]],MATCH(Y103,allsections[SGUID],0),3)</f>
        <v>#N/A</v>
      </c>
      <c r="AC103" t="s">
        <v>1232</v>
      </c>
    </row>
    <row r="104" spans="1:29" ht="90">
      <c r="A104" t="s">
        <v>1233</v>
      </c>
      <c r="B104" s="25" t="s">
        <v>1234</v>
      </c>
      <c r="C104" s="25"/>
      <c r="D104">
        <v>3003</v>
      </c>
      <c r="Z104" s="26" t="s">
        <v>1235</v>
      </c>
      <c r="AA104" s="26" t="e">
        <f>INDEX(allsections[[S]:[Order]],MATCH(X104,allsections[SGUID],0),3)</f>
        <v>#N/A</v>
      </c>
      <c r="AB104" s="26" t="e">
        <f>INDEX(allsections[[S]:[Order]],MATCH(Y104,allsections[SGUID],0),3)</f>
        <v>#N/A</v>
      </c>
      <c r="AC104" t="s">
        <v>1236</v>
      </c>
    </row>
    <row r="105" spans="1:29" ht="60">
      <c r="A105" t="s">
        <v>1237</v>
      </c>
      <c r="B105" s="25" t="s">
        <v>1238</v>
      </c>
      <c r="C105" s="25"/>
      <c r="D105">
        <v>3002</v>
      </c>
      <c r="Z105" s="26" t="s">
        <v>1239</v>
      </c>
      <c r="AA105" s="26" t="e">
        <f>INDEX(allsections[[S]:[Order]],MATCH(X105,allsections[SGUID],0),3)</f>
        <v>#N/A</v>
      </c>
      <c r="AB105" s="26" t="e">
        <f>INDEX(allsections[[S]:[Order]],MATCH(Y105,allsections[SGUID],0),3)</f>
        <v>#N/A</v>
      </c>
      <c r="AC105" t="s">
        <v>1240</v>
      </c>
    </row>
    <row r="106" spans="1:29" ht="135">
      <c r="A106" t="s">
        <v>1241</v>
      </c>
      <c r="B106" s="25" t="s">
        <v>1242</v>
      </c>
      <c r="C106" s="25"/>
      <c r="D106">
        <v>3001</v>
      </c>
      <c r="Z106" s="26" t="s">
        <v>1243</v>
      </c>
      <c r="AA106" s="26" t="e">
        <f>INDEX(allsections[[S]:[Order]],MATCH(X106,allsections[SGUID],0),3)</f>
        <v>#N/A</v>
      </c>
      <c r="AB106" s="26" t="e">
        <f>INDEX(allsections[[S]:[Order]],MATCH(Y106,allsections[SGUID],0),3)</f>
        <v>#N/A</v>
      </c>
      <c r="AC106" t="s">
        <v>1244</v>
      </c>
    </row>
    <row r="107" spans="1:29" ht="60">
      <c r="A107" t="s">
        <v>1245</v>
      </c>
      <c r="B107" s="25" t="s">
        <v>1246</v>
      </c>
      <c r="C107" s="25"/>
      <c r="D107">
        <v>2904</v>
      </c>
      <c r="Z107" s="26" t="s">
        <v>1247</v>
      </c>
      <c r="AA107" s="26" t="e">
        <f>INDEX(allsections[[S]:[Order]],MATCH(X107,allsections[SGUID],0),3)</f>
        <v>#N/A</v>
      </c>
      <c r="AB107" s="26" t="e">
        <f>INDEX(allsections[[S]:[Order]],MATCH(Y107,allsections[SGUID],0),3)</f>
        <v>#N/A</v>
      </c>
      <c r="AC107" t="s">
        <v>1248</v>
      </c>
    </row>
    <row r="108" spans="1:29" ht="75">
      <c r="A108" t="s">
        <v>1249</v>
      </c>
      <c r="B108" s="25" t="s">
        <v>1250</v>
      </c>
      <c r="C108" s="25"/>
      <c r="D108">
        <v>2903</v>
      </c>
      <c r="Z108" s="26" t="s">
        <v>1251</v>
      </c>
      <c r="AA108" s="26" t="e">
        <f>INDEX(allsections[[S]:[Order]],MATCH(X108,allsections[SGUID],0),3)</f>
        <v>#N/A</v>
      </c>
      <c r="AB108" s="26" t="e">
        <f>INDEX(allsections[[S]:[Order]],MATCH(Y108,allsections[SGUID],0),3)</f>
        <v>#N/A</v>
      </c>
      <c r="AC108" t="s">
        <v>1252</v>
      </c>
    </row>
    <row r="109" spans="1:29" ht="45">
      <c r="A109" t="s">
        <v>1253</v>
      </c>
      <c r="B109" s="25" t="s">
        <v>1254</v>
      </c>
      <c r="C109" s="25"/>
      <c r="D109">
        <v>2902</v>
      </c>
      <c r="Z109" s="26" t="s">
        <v>1255</v>
      </c>
      <c r="AA109" s="26" t="e">
        <f>INDEX(allsections[[S]:[Order]],MATCH(X109,allsections[SGUID],0),3)</f>
        <v>#N/A</v>
      </c>
      <c r="AB109" s="26" t="e">
        <f>INDEX(allsections[[S]:[Order]],MATCH(Y109,allsections[SGUID],0),3)</f>
        <v>#N/A</v>
      </c>
      <c r="AC109" t="s">
        <v>1256</v>
      </c>
    </row>
    <row r="110" spans="1:29" ht="75">
      <c r="A110" t="s">
        <v>1257</v>
      </c>
      <c r="B110" s="25" t="s">
        <v>1258</v>
      </c>
      <c r="C110" s="25"/>
      <c r="D110">
        <v>2901</v>
      </c>
      <c r="Z110" s="26" t="s">
        <v>1259</v>
      </c>
      <c r="AA110" s="26" t="e">
        <f>INDEX(allsections[[S]:[Order]],MATCH(X110,allsections[SGUID],0),3)</f>
        <v>#N/A</v>
      </c>
      <c r="AB110" s="26" t="e">
        <f>INDEX(allsections[[S]:[Order]],MATCH(Y110,allsections[SGUID],0),3)</f>
        <v>#N/A</v>
      </c>
      <c r="AC110" t="s">
        <v>1260</v>
      </c>
    </row>
    <row r="111" spans="1:29" ht="75">
      <c r="A111" t="s">
        <v>1261</v>
      </c>
      <c r="B111" s="25" t="s">
        <v>1262</v>
      </c>
      <c r="C111" s="25"/>
      <c r="D111">
        <v>2802</v>
      </c>
      <c r="Z111" s="26" t="s">
        <v>1263</v>
      </c>
      <c r="AA111" s="26" t="e">
        <f>INDEX(allsections[[S]:[Order]],MATCH(X111,allsections[SGUID],0),3)</f>
        <v>#N/A</v>
      </c>
      <c r="AB111" s="26" t="e">
        <f>INDEX(allsections[[S]:[Order]],MATCH(Y111,allsections[SGUID],0),3)</f>
        <v>#N/A</v>
      </c>
      <c r="AC111" t="s">
        <v>1264</v>
      </c>
    </row>
    <row r="112" spans="1:29" ht="120">
      <c r="A112" t="s">
        <v>1265</v>
      </c>
      <c r="B112" s="25" t="s">
        <v>1266</v>
      </c>
      <c r="C112" s="25"/>
      <c r="D112">
        <v>2801</v>
      </c>
      <c r="Z112" s="26" t="s">
        <v>1267</v>
      </c>
      <c r="AA112" s="26" t="e">
        <f>INDEX(allsections[[S]:[Order]],MATCH(X112,allsections[SGUID],0),3)</f>
        <v>#N/A</v>
      </c>
      <c r="AB112" s="26" t="e">
        <f>INDEX(allsections[[S]:[Order]],MATCH(Y112,allsections[SGUID],0),3)</f>
        <v>#N/A</v>
      </c>
      <c r="AC112" t="s">
        <v>1268</v>
      </c>
    </row>
    <row r="113" spans="1:29" ht="135">
      <c r="A113" t="s">
        <v>1269</v>
      </c>
      <c r="B113" s="25" t="s">
        <v>1270</v>
      </c>
      <c r="C113" s="25"/>
      <c r="D113">
        <v>2202</v>
      </c>
      <c r="Z113" s="26" t="s">
        <v>1271</v>
      </c>
      <c r="AA113" s="26" t="e">
        <f>INDEX(allsections[[S]:[Order]],MATCH(X113,allsections[SGUID],0),3)</f>
        <v>#N/A</v>
      </c>
      <c r="AB113" s="26" t="e">
        <f>INDEX(allsections[[S]:[Order]],MATCH(Y113,allsections[SGUID],0),3)</f>
        <v>#N/A</v>
      </c>
      <c r="AC113" t="s">
        <v>1272</v>
      </c>
    </row>
    <row r="114" spans="1:29" ht="105">
      <c r="A114" t="s">
        <v>1273</v>
      </c>
      <c r="B114" s="25" t="s">
        <v>1274</v>
      </c>
      <c r="C114" s="25"/>
      <c r="D114">
        <v>2201</v>
      </c>
      <c r="Z114" s="26" t="s">
        <v>1275</v>
      </c>
      <c r="AA114" s="26" t="e">
        <f>INDEX(allsections[[S]:[Order]],MATCH(X114,allsections[SGUID],0),3)</f>
        <v>#N/A</v>
      </c>
      <c r="AB114" s="26" t="e">
        <f>INDEX(allsections[[S]:[Order]],MATCH(Y114,allsections[SGUID],0),3)</f>
        <v>#N/A</v>
      </c>
      <c r="AC114" t="s">
        <v>1276</v>
      </c>
    </row>
    <row r="115" spans="1:29" ht="60">
      <c r="A115" t="s">
        <v>1277</v>
      </c>
      <c r="B115" s="25" t="s">
        <v>1278</v>
      </c>
      <c r="C115" s="25"/>
      <c r="D115">
        <v>2004</v>
      </c>
      <c r="Z115" s="26" t="s">
        <v>1279</v>
      </c>
      <c r="AA115" s="26" t="e">
        <f>INDEX(allsections[[S]:[Order]],MATCH(X115,allsections[SGUID],0),3)</f>
        <v>#N/A</v>
      </c>
      <c r="AB115" s="26" t="e">
        <f>INDEX(allsections[[S]:[Order]],MATCH(Y115,allsections[SGUID],0),3)</f>
        <v>#N/A</v>
      </c>
      <c r="AC115" t="s">
        <v>1280</v>
      </c>
    </row>
    <row r="116" spans="1:29" ht="105">
      <c r="A116" t="s">
        <v>1281</v>
      </c>
      <c r="B116" s="25" t="s">
        <v>1282</v>
      </c>
      <c r="C116" s="25"/>
      <c r="D116">
        <v>2003</v>
      </c>
      <c r="Z116" s="26" t="s">
        <v>1283</v>
      </c>
      <c r="AA116" s="26" t="e">
        <f>INDEX(allsections[[S]:[Order]],MATCH(X116,allsections[SGUID],0),3)</f>
        <v>#N/A</v>
      </c>
      <c r="AB116" s="26" t="e">
        <f>INDEX(allsections[[S]:[Order]],MATCH(Y116,allsections[SGUID],0),3)</f>
        <v>#N/A</v>
      </c>
      <c r="AC116" t="s">
        <v>1284</v>
      </c>
    </row>
    <row r="117" spans="1:29" ht="75">
      <c r="A117" t="s">
        <v>1285</v>
      </c>
      <c r="B117" s="25" t="s">
        <v>1286</v>
      </c>
      <c r="C117" s="25"/>
      <c r="D117">
        <v>2002</v>
      </c>
      <c r="Z117" s="26" t="s">
        <v>1287</v>
      </c>
      <c r="AA117" s="26" t="e">
        <f>INDEX(allsections[[S]:[Order]],MATCH(X117,allsections[SGUID],0),3)</f>
        <v>#N/A</v>
      </c>
      <c r="AB117" s="26" t="e">
        <f>INDEX(allsections[[S]:[Order]],MATCH(Y117,allsections[SGUID],0),3)</f>
        <v>#N/A</v>
      </c>
      <c r="AC117" t="s">
        <v>1288</v>
      </c>
    </row>
    <row r="118" spans="1:29" ht="90">
      <c r="A118" t="s">
        <v>1289</v>
      </c>
      <c r="B118" s="25" t="s">
        <v>1290</v>
      </c>
      <c r="C118" s="25"/>
      <c r="D118">
        <v>2001</v>
      </c>
      <c r="Z118" s="26" t="s">
        <v>1291</v>
      </c>
      <c r="AA118" s="26" t="e">
        <f>INDEX(allsections[[S]:[Order]],MATCH(X118,allsections[SGUID],0),3)</f>
        <v>#N/A</v>
      </c>
      <c r="AB118" s="26" t="e">
        <f>INDEX(allsections[[S]:[Order]],MATCH(Y118,allsections[SGUID],0),3)</f>
        <v>#N/A</v>
      </c>
      <c r="AC118" t="s">
        <v>1292</v>
      </c>
    </row>
    <row r="119" spans="1:29" ht="180">
      <c r="A119" t="s">
        <v>46</v>
      </c>
      <c r="B119" s="25" t="s">
        <v>1293</v>
      </c>
      <c r="C119" s="25" t="s">
        <v>1294</v>
      </c>
      <c r="D119">
        <v>120500</v>
      </c>
      <c r="Z119" s="26" t="s">
        <v>1295</v>
      </c>
      <c r="AA119" s="26" t="e">
        <f>INDEX(allsections[[S]:[Order]],MATCH(X119,allsections[SGUID],0),3)</f>
        <v>#N/A</v>
      </c>
      <c r="AB119" s="26" t="e">
        <f>INDEX(allsections[[S]:[Order]],MATCH(Y119,allsections[SGUID],0),3)</f>
        <v>#N/A</v>
      </c>
      <c r="AC119" t="s">
        <v>1296</v>
      </c>
    </row>
    <row r="120" spans="1:29" ht="150">
      <c r="A120" t="s">
        <v>72</v>
      </c>
      <c r="B120" s="25" t="s">
        <v>1297</v>
      </c>
      <c r="C120" s="25" t="s">
        <v>1298</v>
      </c>
      <c r="D120">
        <v>120303</v>
      </c>
      <c r="Z120" s="26" t="s">
        <v>1299</v>
      </c>
      <c r="AA120" s="26" t="e">
        <f>INDEX(allsections[[S]:[Order]],MATCH(X120,allsections[SGUID],0),3)</f>
        <v>#N/A</v>
      </c>
      <c r="AB120" s="26" t="e">
        <f>INDEX(allsections[[S]:[Order]],MATCH(Y120,allsections[SGUID],0),3)</f>
        <v>#N/A</v>
      </c>
      <c r="AC120" t="s">
        <v>1300</v>
      </c>
    </row>
    <row r="121" spans="1:29">
      <c r="A121" t="s">
        <v>1301</v>
      </c>
      <c r="B121" s="25" t="s">
        <v>1302</v>
      </c>
      <c r="C121" s="25" t="s">
        <v>28</v>
      </c>
      <c r="D121">
        <v>15</v>
      </c>
      <c r="Z121" s="26" t="s">
        <v>1303</v>
      </c>
      <c r="AA121" s="26" t="e">
        <f>INDEX(allsections[[S]:[Order]],MATCH(X121,allsections[SGUID],0),3)</f>
        <v>#N/A</v>
      </c>
      <c r="AB121" s="26" t="e">
        <f>INDEX(allsections[[S]:[Order]],MATCH(Y121,allsections[SGUID],0),3)</f>
        <v>#N/A</v>
      </c>
      <c r="AC121" t="s">
        <v>1304</v>
      </c>
    </row>
    <row r="122" spans="1:29" ht="60">
      <c r="A122" t="s">
        <v>1305</v>
      </c>
      <c r="B122" s="25" t="s">
        <v>1306</v>
      </c>
      <c r="C122" s="25" t="s">
        <v>28</v>
      </c>
      <c r="D122">
        <v>14</v>
      </c>
      <c r="Z122" s="26" t="s">
        <v>1307</v>
      </c>
      <c r="AA122" s="26" t="e">
        <f>INDEX(allsections[[S]:[Order]],MATCH(X122,allsections[SGUID],0),3)</f>
        <v>#N/A</v>
      </c>
      <c r="AB122" s="26" t="e">
        <f>INDEX(allsections[[S]:[Order]],MATCH(Y122,allsections[SGUID],0),3)</f>
        <v>#N/A</v>
      </c>
      <c r="AC122" t="s">
        <v>1308</v>
      </c>
    </row>
    <row r="123" spans="1:29" ht="30">
      <c r="A123" t="s">
        <v>1309</v>
      </c>
      <c r="B123" s="25" t="s">
        <v>1310</v>
      </c>
      <c r="C123" s="25" t="s">
        <v>28</v>
      </c>
      <c r="D123">
        <v>13</v>
      </c>
      <c r="Z123" s="26" t="s">
        <v>1311</v>
      </c>
      <c r="AA123" s="26" t="e">
        <f>INDEX(allsections[[S]:[Order]],MATCH(X123,allsections[SGUID],0),3)</f>
        <v>#N/A</v>
      </c>
      <c r="AB123" s="26" t="e">
        <f>INDEX(allsections[[S]:[Order]],MATCH(Y123,allsections[SGUID],0),3)</f>
        <v>#N/A</v>
      </c>
      <c r="AC123" t="s">
        <v>1312</v>
      </c>
    </row>
    <row r="124" spans="1:29" ht="60">
      <c r="A124" t="s">
        <v>1313</v>
      </c>
      <c r="B124" s="25" t="s">
        <v>1314</v>
      </c>
      <c r="C124" s="25" t="s">
        <v>28</v>
      </c>
      <c r="D124">
        <v>12</v>
      </c>
      <c r="Z124" s="26" t="s">
        <v>1315</v>
      </c>
      <c r="AA124" s="26" t="e">
        <f>INDEX(allsections[[S]:[Order]],MATCH(X124,allsections[SGUID],0),3)</f>
        <v>#N/A</v>
      </c>
      <c r="AB124" s="26" t="e">
        <f>INDEX(allsections[[S]:[Order]],MATCH(Y124,allsections[SGUID],0),3)</f>
        <v>#N/A</v>
      </c>
      <c r="AC124" t="s">
        <v>1316</v>
      </c>
    </row>
    <row r="125" spans="1:29" ht="90">
      <c r="A125" t="s">
        <v>1317</v>
      </c>
      <c r="B125" s="25" t="s">
        <v>1318</v>
      </c>
      <c r="C125" s="25" t="s">
        <v>28</v>
      </c>
      <c r="D125">
        <v>11</v>
      </c>
      <c r="Z125" s="26" t="s">
        <v>1319</v>
      </c>
      <c r="AA125" s="26" t="e">
        <f>INDEX(allsections[[S]:[Order]],MATCH(X125,allsections[SGUID],0),3)</f>
        <v>#N/A</v>
      </c>
      <c r="AB125" s="26" t="e">
        <f>INDEX(allsections[[S]:[Order]],MATCH(Y125,allsections[SGUID],0),3)</f>
        <v>#N/A</v>
      </c>
      <c r="AC125" t="s">
        <v>1320</v>
      </c>
    </row>
    <row r="126" spans="1:29" ht="120">
      <c r="A126" t="s">
        <v>1321</v>
      </c>
      <c r="B126" s="25" t="s">
        <v>1322</v>
      </c>
      <c r="C126" s="25" t="s">
        <v>28</v>
      </c>
      <c r="D126">
        <v>10</v>
      </c>
      <c r="Z126" s="26" t="s">
        <v>1323</v>
      </c>
      <c r="AA126" s="26" t="e">
        <f>INDEX(allsections[[S]:[Order]],MATCH(X126,allsections[SGUID],0),3)</f>
        <v>#N/A</v>
      </c>
      <c r="AB126" s="26" t="e">
        <f>INDEX(allsections[[S]:[Order]],MATCH(Y126,allsections[SGUID],0),3)</f>
        <v>#N/A</v>
      </c>
      <c r="AC126" t="s">
        <v>1324</v>
      </c>
    </row>
    <row r="127" spans="1:29">
      <c r="A127" t="s">
        <v>1325</v>
      </c>
      <c r="B127" s="25" t="s">
        <v>1326</v>
      </c>
      <c r="C127" s="25" t="s">
        <v>28</v>
      </c>
      <c r="D127">
        <v>9</v>
      </c>
      <c r="Z127" s="26" t="s">
        <v>1327</v>
      </c>
      <c r="AA127" s="26" t="e">
        <f>INDEX(allsections[[S]:[Order]],MATCH(X127,allsections[SGUID],0),3)</f>
        <v>#N/A</v>
      </c>
      <c r="AB127" s="26" t="e">
        <f>INDEX(allsections[[S]:[Order]],MATCH(Y127,allsections[SGUID],0),3)</f>
        <v>#N/A</v>
      </c>
      <c r="AC127" t="s">
        <v>1328</v>
      </c>
    </row>
    <row r="128" spans="1:29" ht="30">
      <c r="A128" t="s">
        <v>1329</v>
      </c>
      <c r="B128" s="25" t="s">
        <v>1330</v>
      </c>
      <c r="C128" s="25" t="s">
        <v>28</v>
      </c>
      <c r="D128">
        <v>8</v>
      </c>
      <c r="Z128" s="26" t="s">
        <v>1331</v>
      </c>
      <c r="AA128" s="26" t="e">
        <f>INDEX(allsections[[S]:[Order]],MATCH(X128,allsections[SGUID],0),3)</f>
        <v>#N/A</v>
      </c>
      <c r="AB128" s="26" t="e">
        <f>INDEX(allsections[[S]:[Order]],MATCH(Y128,allsections[SGUID],0),3)</f>
        <v>#N/A</v>
      </c>
      <c r="AC128" t="s">
        <v>1332</v>
      </c>
    </row>
    <row r="129" spans="1:29" ht="150">
      <c r="A129" t="s">
        <v>1333</v>
      </c>
      <c r="B129" s="25" t="s">
        <v>1334</v>
      </c>
      <c r="C129" s="25" t="s">
        <v>28</v>
      </c>
      <c r="D129">
        <v>7</v>
      </c>
      <c r="Z129" s="26" t="s">
        <v>1335</v>
      </c>
      <c r="AA129" s="26" t="e">
        <f>INDEX(allsections[[S]:[Order]],MATCH(X129,allsections[SGUID],0),3)</f>
        <v>#N/A</v>
      </c>
      <c r="AB129" s="26" t="e">
        <f>INDEX(allsections[[S]:[Order]],MATCH(Y129,allsections[SGUID],0),3)</f>
        <v>#N/A</v>
      </c>
      <c r="AC129" t="s">
        <v>1336</v>
      </c>
    </row>
    <row r="130" spans="1:29" ht="105">
      <c r="A130" t="s">
        <v>1337</v>
      </c>
      <c r="B130" s="25" t="s">
        <v>1338</v>
      </c>
      <c r="C130" s="25" t="s">
        <v>28</v>
      </c>
      <c r="D130">
        <v>6</v>
      </c>
      <c r="Z130" s="26" t="s">
        <v>1339</v>
      </c>
      <c r="AA130" s="26" t="e">
        <f>INDEX(allsections[[S]:[Order]],MATCH(X130,allsections[SGUID],0),3)</f>
        <v>#N/A</v>
      </c>
      <c r="AB130" s="26" t="e">
        <f>INDEX(allsections[[S]:[Order]],MATCH(Y130,allsections[SGUID],0),3)</f>
        <v>#N/A</v>
      </c>
      <c r="AC130" t="s">
        <v>1340</v>
      </c>
    </row>
    <row r="131" spans="1:29" ht="75">
      <c r="A131" t="s">
        <v>1341</v>
      </c>
      <c r="B131" s="25" t="s">
        <v>1342</v>
      </c>
      <c r="C131" s="25" t="s">
        <v>28</v>
      </c>
      <c r="D131">
        <v>5</v>
      </c>
      <c r="Z131" s="26" t="s">
        <v>1343</v>
      </c>
      <c r="AA131" s="26" t="e">
        <f>INDEX(allsections[[S]:[Order]],MATCH(X131,allsections[SGUID],0),3)</f>
        <v>#N/A</v>
      </c>
      <c r="AB131" s="26" t="e">
        <f>INDEX(allsections[[S]:[Order]],MATCH(Y131,allsections[SGUID],0),3)</f>
        <v>#N/A</v>
      </c>
      <c r="AC131" t="s">
        <v>1344</v>
      </c>
    </row>
    <row r="132" spans="1:29" ht="45">
      <c r="A132" t="s">
        <v>1345</v>
      </c>
      <c r="B132" s="25" t="s">
        <v>1346</v>
      </c>
      <c r="C132" s="25" t="s">
        <v>28</v>
      </c>
      <c r="D132">
        <v>4</v>
      </c>
      <c r="Z132" s="26" t="s">
        <v>1347</v>
      </c>
      <c r="AA132" s="26" t="e">
        <f>INDEX(allsections[[S]:[Order]],MATCH(X132,allsections[SGUID],0),3)</f>
        <v>#N/A</v>
      </c>
      <c r="AB132" s="26" t="e">
        <f>INDEX(allsections[[S]:[Order]],MATCH(Y132,allsections[SGUID],0),3)</f>
        <v>#N/A</v>
      </c>
      <c r="AC132" t="s">
        <v>1348</v>
      </c>
    </row>
    <row r="133" spans="1:29" ht="60">
      <c r="A133" t="s">
        <v>1349</v>
      </c>
      <c r="B133" s="25" t="s">
        <v>1350</v>
      </c>
      <c r="C133" s="25" t="s">
        <v>28</v>
      </c>
      <c r="D133">
        <v>3</v>
      </c>
      <c r="Z133" s="26" t="s">
        <v>1351</v>
      </c>
      <c r="AA133" s="26" t="e">
        <f>INDEX(allsections[[S]:[Order]],MATCH(X133,allsections[SGUID],0),3)</f>
        <v>#N/A</v>
      </c>
      <c r="AB133" s="26" t="e">
        <f>INDEX(allsections[[S]:[Order]],MATCH(Y133,allsections[SGUID],0),3)</f>
        <v>#N/A</v>
      </c>
      <c r="AC133" t="s">
        <v>1352</v>
      </c>
    </row>
    <row r="134" spans="1:29" ht="90">
      <c r="A134" t="s">
        <v>1353</v>
      </c>
      <c r="B134" s="25" t="s">
        <v>1354</v>
      </c>
      <c r="C134" s="25" t="s">
        <v>28</v>
      </c>
      <c r="D134">
        <v>2</v>
      </c>
      <c r="Z134" s="26" t="s">
        <v>1355</v>
      </c>
      <c r="AA134" s="26" t="e">
        <f>INDEX(allsections[[S]:[Order]],MATCH(X134,allsections[SGUID],0),3)</f>
        <v>#N/A</v>
      </c>
      <c r="AB134" s="26" t="e">
        <f>INDEX(allsections[[S]:[Order]],MATCH(Y134,allsections[SGUID],0),3)</f>
        <v>#N/A</v>
      </c>
      <c r="AC134" t="s">
        <v>1356</v>
      </c>
    </row>
    <row r="135" spans="1:29">
      <c r="A135" t="s">
        <v>1357</v>
      </c>
      <c r="B135" s="25" t="s">
        <v>1358</v>
      </c>
      <c r="C135" s="25" t="s">
        <v>28</v>
      </c>
      <c r="D135">
        <v>1</v>
      </c>
      <c r="Z135" s="26" t="s">
        <v>1359</v>
      </c>
      <c r="AA135" s="26" t="e">
        <f>INDEX(allsections[[S]:[Order]],MATCH(X135,allsections[SGUID],0),3)</f>
        <v>#N/A</v>
      </c>
      <c r="AB135" s="26" t="e">
        <f>INDEX(allsections[[S]:[Order]],MATCH(Y135,allsections[SGUID],0),3)</f>
        <v>#N/A</v>
      </c>
      <c r="AC135" t="s">
        <v>1360</v>
      </c>
    </row>
    <row r="136" spans="1:29" ht="75">
      <c r="A136" t="s">
        <v>36</v>
      </c>
      <c r="B136" s="25" t="s">
        <v>1361</v>
      </c>
      <c r="C136" s="25" t="s">
        <v>28</v>
      </c>
      <c r="D136">
        <v>12</v>
      </c>
      <c r="Z136" s="26" t="s">
        <v>1362</v>
      </c>
      <c r="AA136" s="26" t="e">
        <f>INDEX(allsections[[S]:[Order]],MATCH(X136,allsections[SGUID],0),3)</f>
        <v>#N/A</v>
      </c>
      <c r="AB136" s="26" t="e">
        <f>INDEX(allsections[[S]:[Order]],MATCH(Y136,allsections[SGUID],0),3)</f>
        <v>#N/A</v>
      </c>
      <c r="AC136" t="s">
        <v>1363</v>
      </c>
    </row>
    <row r="137" spans="1:29" ht="135">
      <c r="A137" t="s">
        <v>105</v>
      </c>
      <c r="B137" s="25" t="s">
        <v>1364</v>
      </c>
      <c r="C137" s="25" t="s">
        <v>28</v>
      </c>
      <c r="D137">
        <v>11</v>
      </c>
      <c r="Z137" s="26" t="s">
        <v>1365</v>
      </c>
      <c r="AA137" s="26" t="e">
        <f>INDEX(allsections[[S]:[Order]],MATCH(X137,allsections[SGUID],0),3)</f>
        <v>#N/A</v>
      </c>
      <c r="AB137" s="26" t="e">
        <f>INDEX(allsections[[S]:[Order]],MATCH(Y137,allsections[SGUID],0),3)</f>
        <v>#N/A</v>
      </c>
      <c r="AC137" t="s">
        <v>1366</v>
      </c>
    </row>
    <row r="138" spans="1:29" ht="30">
      <c r="A138" t="s">
        <v>153</v>
      </c>
      <c r="B138" s="25" t="s">
        <v>1367</v>
      </c>
      <c r="C138" s="25" t="s">
        <v>28</v>
      </c>
      <c r="D138">
        <v>10</v>
      </c>
      <c r="Z138" s="26" t="s">
        <v>1368</v>
      </c>
      <c r="AA138" s="26" t="e">
        <f>INDEX(allsections[[S]:[Order]],MATCH(X138,allsections[SGUID],0),3)</f>
        <v>#N/A</v>
      </c>
      <c r="AB138" s="26" t="e">
        <f>INDEX(allsections[[S]:[Order]],MATCH(Y138,allsections[SGUID],0),3)</f>
        <v>#N/A</v>
      </c>
      <c r="AC138" t="s">
        <v>1369</v>
      </c>
    </row>
    <row r="139" spans="1:29" ht="150">
      <c r="A139" t="s">
        <v>158</v>
      </c>
      <c r="B139" s="25" t="s">
        <v>1370</v>
      </c>
      <c r="C139" s="25" t="s">
        <v>28</v>
      </c>
      <c r="D139">
        <v>9</v>
      </c>
      <c r="Z139" s="26" t="s">
        <v>1371</v>
      </c>
      <c r="AA139" s="26" t="e">
        <f>INDEX(allsections[[S]:[Order]],MATCH(X139,allsections[SGUID],0),3)</f>
        <v>#N/A</v>
      </c>
      <c r="AB139" s="26" t="e">
        <f>INDEX(allsections[[S]:[Order]],MATCH(Y139,allsections[SGUID],0),3)</f>
        <v>#N/A</v>
      </c>
      <c r="AC139" t="s">
        <v>1372</v>
      </c>
    </row>
    <row r="140" spans="1:29" ht="60">
      <c r="A140" t="s">
        <v>183</v>
      </c>
      <c r="B140" s="25" t="s">
        <v>1373</v>
      </c>
      <c r="C140" s="25" t="s">
        <v>28</v>
      </c>
      <c r="D140">
        <v>8</v>
      </c>
      <c r="Z140" s="26" t="s">
        <v>1374</v>
      </c>
      <c r="AA140" s="26" t="e">
        <f>INDEX(allsections[[S]:[Order]],MATCH(X140,allsections[SGUID],0),3)</f>
        <v>#N/A</v>
      </c>
      <c r="AB140" s="26" t="e">
        <f>INDEX(allsections[[S]:[Order]],MATCH(Y140,allsections[SGUID],0),3)</f>
        <v>#N/A</v>
      </c>
      <c r="AC140" t="s">
        <v>1375</v>
      </c>
    </row>
    <row r="141" spans="1:29" ht="60">
      <c r="A141" t="s">
        <v>200</v>
      </c>
      <c r="B141" s="25" t="s">
        <v>1376</v>
      </c>
      <c r="C141" s="25" t="s">
        <v>28</v>
      </c>
      <c r="D141">
        <v>7</v>
      </c>
      <c r="Z141" s="26" t="s">
        <v>1377</v>
      </c>
      <c r="AA141" s="26" t="e">
        <f>INDEX(allsections[[S]:[Order]],MATCH(X141,allsections[SGUID],0),3)</f>
        <v>#N/A</v>
      </c>
      <c r="AB141" s="26" t="e">
        <f>INDEX(allsections[[S]:[Order]],MATCH(Y141,allsections[SGUID],0),3)</f>
        <v>#N/A</v>
      </c>
      <c r="AC141" t="s">
        <v>1378</v>
      </c>
    </row>
    <row r="142" spans="1:29" ht="90">
      <c r="A142" t="s">
        <v>30</v>
      </c>
      <c r="B142" s="25" t="s">
        <v>1379</v>
      </c>
      <c r="C142" s="25" t="s">
        <v>28</v>
      </c>
      <c r="D142">
        <v>6</v>
      </c>
      <c r="Z142" s="26" t="s">
        <v>1380</v>
      </c>
      <c r="AA142" s="26" t="e">
        <f>INDEX(allsections[[S]:[Order]],MATCH(X142,allsections[SGUID],0),3)</f>
        <v>#N/A</v>
      </c>
      <c r="AB142" s="26" t="e">
        <f>INDEX(allsections[[S]:[Order]],MATCH(Y142,allsections[SGUID],0),3)</f>
        <v>#N/A</v>
      </c>
      <c r="AC142" t="s">
        <v>1381</v>
      </c>
    </row>
    <row r="143" spans="1:29" ht="45">
      <c r="A143" t="s">
        <v>269</v>
      </c>
      <c r="B143" s="25" t="s">
        <v>1382</v>
      </c>
      <c r="C143" s="25" t="s">
        <v>28</v>
      </c>
      <c r="D143">
        <v>5</v>
      </c>
      <c r="Z143" s="26" t="s">
        <v>1383</v>
      </c>
      <c r="AA143" s="26" t="e">
        <f>INDEX(allsections[[S]:[Order]],MATCH(X143,allsections[SGUID],0),3)</f>
        <v>#N/A</v>
      </c>
      <c r="AB143" s="26" t="e">
        <f>INDEX(allsections[[S]:[Order]],MATCH(Y143,allsections[SGUID],0),3)</f>
        <v>#N/A</v>
      </c>
      <c r="AC143" t="s">
        <v>1384</v>
      </c>
    </row>
    <row r="144" spans="1:29" ht="60">
      <c r="A144" t="s">
        <v>397</v>
      </c>
      <c r="B144" s="25" t="s">
        <v>1385</v>
      </c>
      <c r="C144" s="25" t="s">
        <v>28</v>
      </c>
      <c r="D144">
        <v>4</v>
      </c>
      <c r="Z144" s="26" t="s">
        <v>1386</v>
      </c>
      <c r="AA144" s="26" t="e">
        <f>INDEX(allsections[[S]:[Order]],MATCH(X144,allsections[SGUID],0),3)</f>
        <v>#N/A</v>
      </c>
      <c r="AB144" s="26" t="e">
        <f>INDEX(allsections[[S]:[Order]],MATCH(Y144,allsections[SGUID],0),3)</f>
        <v>#N/A</v>
      </c>
      <c r="AC144" t="s">
        <v>1387</v>
      </c>
    </row>
    <row r="145" spans="1:29" ht="60">
      <c r="A145" t="s">
        <v>418</v>
      </c>
      <c r="B145" s="25" t="s">
        <v>1388</v>
      </c>
      <c r="C145" s="25" t="s">
        <v>28</v>
      </c>
      <c r="D145">
        <v>3</v>
      </c>
      <c r="Z145" s="26" t="s">
        <v>1389</v>
      </c>
      <c r="AA145" s="26" t="e">
        <f>INDEX(allsections[[S]:[Order]],MATCH(X145,allsections[SGUID],0),3)</f>
        <v>#N/A</v>
      </c>
      <c r="AB145" s="26" t="e">
        <f>INDEX(allsections[[S]:[Order]],MATCH(Y145,allsections[SGUID],0),3)</f>
        <v>#N/A</v>
      </c>
      <c r="AC145" t="s">
        <v>1390</v>
      </c>
    </row>
    <row r="146" spans="1:29" ht="90">
      <c r="A146" t="s">
        <v>477</v>
      </c>
      <c r="B146" s="25" t="s">
        <v>1391</v>
      </c>
      <c r="C146" s="25" t="s">
        <v>28</v>
      </c>
      <c r="D146">
        <v>2</v>
      </c>
      <c r="Z146" s="26" t="s">
        <v>1392</v>
      </c>
      <c r="AA146" s="26" t="e">
        <f>INDEX(allsections[[S]:[Order]],MATCH(X146,allsections[SGUID],0),3)</f>
        <v>#N/A</v>
      </c>
      <c r="AB146" s="26" t="e">
        <f>INDEX(allsections[[S]:[Order]],MATCH(Y146,allsections[SGUID],0),3)</f>
        <v>#N/A</v>
      </c>
      <c r="AC146" t="s">
        <v>1393</v>
      </c>
    </row>
    <row r="147" spans="1:29" ht="75">
      <c r="A147" t="s">
        <v>520</v>
      </c>
      <c r="B147" s="25" t="s">
        <v>1394</v>
      </c>
      <c r="C147" s="25" t="s">
        <v>28</v>
      </c>
      <c r="D147">
        <v>1</v>
      </c>
      <c r="Z147" s="26" t="s">
        <v>1395</v>
      </c>
      <c r="AA147" s="26" t="e">
        <f>INDEX(allsections[[S]:[Order]],MATCH(X147,allsections[SGUID],0),3)</f>
        <v>#N/A</v>
      </c>
      <c r="AB147" s="26" t="e">
        <f>INDEX(allsections[[S]:[Order]],MATCH(Y147,allsections[SGUID],0),3)</f>
        <v>#N/A</v>
      </c>
      <c r="AC147" t="s">
        <v>1396</v>
      </c>
    </row>
    <row r="148" spans="1:29" ht="60">
      <c r="A148" t="s">
        <v>1397</v>
      </c>
      <c r="B148" s="25" t="s">
        <v>1398</v>
      </c>
      <c r="C148" s="25" t="s">
        <v>28</v>
      </c>
      <c r="D148">
        <v>2806</v>
      </c>
      <c r="Z148" s="26" t="s">
        <v>1399</v>
      </c>
      <c r="AA148" s="26" t="e">
        <f>INDEX(allsections[[S]:[Order]],MATCH(X148,allsections[SGUID],0),3)</f>
        <v>#N/A</v>
      </c>
      <c r="AB148" s="26" t="e">
        <f>INDEX(allsections[[S]:[Order]],MATCH(Y148,allsections[SGUID],0),3)</f>
        <v>#N/A</v>
      </c>
      <c r="AC148" t="s">
        <v>1400</v>
      </c>
    </row>
    <row r="149" spans="1:29" ht="409.5">
      <c r="A149" t="s">
        <v>1401</v>
      </c>
      <c r="B149" s="25" t="s">
        <v>1402</v>
      </c>
      <c r="C149" s="25" t="s">
        <v>1403</v>
      </c>
      <c r="D149">
        <v>2805</v>
      </c>
      <c r="Z149" s="26" t="s">
        <v>1404</v>
      </c>
      <c r="AA149" s="26" t="e">
        <f>INDEX(allsections[[S]:[Order]],MATCH(X149,allsections[SGUID],0),3)</f>
        <v>#N/A</v>
      </c>
      <c r="AB149" s="26" t="e">
        <f>INDEX(allsections[[S]:[Order]],MATCH(Y149,allsections[SGUID],0),3)</f>
        <v>#N/A</v>
      </c>
      <c r="AC149" t="s">
        <v>1405</v>
      </c>
    </row>
    <row r="150" spans="1:29" ht="270">
      <c r="A150" t="s">
        <v>1406</v>
      </c>
      <c r="B150" s="25" t="s">
        <v>1407</v>
      </c>
      <c r="C150" s="25" t="s">
        <v>1408</v>
      </c>
      <c r="D150">
        <v>2804</v>
      </c>
      <c r="Z150" s="26" t="s">
        <v>1409</v>
      </c>
      <c r="AA150" s="26" t="e">
        <f>INDEX(allsections[[S]:[Order]],MATCH(X150,allsections[SGUID],0),3)</f>
        <v>#N/A</v>
      </c>
      <c r="AB150" s="26" t="e">
        <f>INDEX(allsections[[S]:[Order]],MATCH(Y150,allsections[SGUID],0),3)</f>
        <v>#N/A</v>
      </c>
      <c r="AC150" t="s">
        <v>1410</v>
      </c>
    </row>
    <row r="151" spans="1:29" ht="330">
      <c r="A151" t="s">
        <v>1411</v>
      </c>
      <c r="B151" s="25" t="s">
        <v>1412</v>
      </c>
      <c r="C151" s="25" t="s">
        <v>1413</v>
      </c>
      <c r="D151">
        <v>2803</v>
      </c>
      <c r="Z151" s="26" t="s">
        <v>1414</v>
      </c>
      <c r="AA151" s="26" t="e">
        <f>INDEX(allsections[[S]:[Order]],MATCH(X151,allsections[SGUID],0),3)</f>
        <v>#N/A</v>
      </c>
      <c r="AB151" s="26" t="e">
        <f>INDEX(allsections[[S]:[Order]],MATCH(Y151,allsections[SGUID],0),3)</f>
        <v>#N/A</v>
      </c>
      <c r="AC151" t="s">
        <v>1415</v>
      </c>
    </row>
    <row r="152" spans="1:29" ht="345">
      <c r="A152" t="s">
        <v>1416</v>
      </c>
      <c r="B152" s="25" t="s">
        <v>1417</v>
      </c>
      <c r="C152" s="25" t="s">
        <v>1418</v>
      </c>
      <c r="D152">
        <v>2802</v>
      </c>
      <c r="Z152" s="26" t="s">
        <v>1419</v>
      </c>
      <c r="AA152" s="26" t="e">
        <f>INDEX(allsections[[S]:[Order]],MATCH(X152,allsections[SGUID],0),3)</f>
        <v>#N/A</v>
      </c>
      <c r="AB152" s="26" t="e">
        <f>INDEX(allsections[[S]:[Order]],MATCH(Y152,allsections[SGUID],0),3)</f>
        <v>#N/A</v>
      </c>
      <c r="AC152" t="s">
        <v>1420</v>
      </c>
    </row>
    <row r="153" spans="1:29" ht="75">
      <c r="A153" t="s">
        <v>1421</v>
      </c>
      <c r="B153" s="25" t="s">
        <v>1422</v>
      </c>
      <c r="C153" s="25" t="s">
        <v>28</v>
      </c>
      <c r="D153">
        <v>2801</v>
      </c>
      <c r="Z153" s="26" t="s">
        <v>1423</v>
      </c>
      <c r="AA153" s="26" t="e">
        <f>INDEX(allsections[[S]:[Order]],MATCH(X153,allsections[SGUID],0),3)</f>
        <v>#N/A</v>
      </c>
      <c r="AB153" s="26" t="e">
        <f>INDEX(allsections[[S]:[Order]],MATCH(Y153,allsections[SGUID],0),3)</f>
        <v>#N/A</v>
      </c>
      <c r="AC153" t="s">
        <v>1424</v>
      </c>
    </row>
    <row r="154" spans="1:29" ht="409.5">
      <c r="A154" t="s">
        <v>1425</v>
      </c>
      <c r="B154" s="25" t="s">
        <v>1426</v>
      </c>
      <c r="C154" s="25" t="s">
        <v>1427</v>
      </c>
      <c r="D154">
        <v>28</v>
      </c>
      <c r="Z154" s="26" t="s">
        <v>1428</v>
      </c>
      <c r="AA154" s="26" t="e">
        <f>INDEX(allsections[[S]:[Order]],MATCH(X154,allsections[SGUID],0),3)</f>
        <v>#N/A</v>
      </c>
      <c r="AB154" s="26" t="e">
        <f>INDEX(allsections[[S]:[Order]],MATCH(Y154,allsections[SGUID],0),3)</f>
        <v>#N/A</v>
      </c>
      <c r="AC154" t="s">
        <v>1429</v>
      </c>
    </row>
    <row r="155" spans="1:29" ht="105">
      <c r="A155" t="s">
        <v>1430</v>
      </c>
      <c r="B155" s="25" t="s">
        <v>1431</v>
      </c>
      <c r="C155" s="25" t="s">
        <v>28</v>
      </c>
      <c r="D155">
        <v>601</v>
      </c>
      <c r="Z155" s="26" t="s">
        <v>1432</v>
      </c>
      <c r="AA155" s="26" t="e">
        <f>INDEX(allsections[[S]:[Order]],MATCH(X155,allsections[SGUID],0),3)</f>
        <v>#N/A</v>
      </c>
      <c r="AB155" s="26" t="e">
        <f>INDEX(allsections[[S]:[Order]],MATCH(Y155,allsections[SGUID],0),3)</f>
        <v>#N/A</v>
      </c>
      <c r="AC155" t="s">
        <v>1433</v>
      </c>
    </row>
    <row r="156" spans="1:29" ht="45">
      <c r="A156" t="s">
        <v>1434</v>
      </c>
      <c r="B156" s="25" t="s">
        <v>1435</v>
      </c>
      <c r="C156" s="25" t="s">
        <v>28</v>
      </c>
      <c r="D156">
        <v>101</v>
      </c>
      <c r="Z156" s="26" t="s">
        <v>1436</v>
      </c>
      <c r="AA156" s="26" t="e">
        <f>INDEX(allsections[[S]:[Order]],MATCH(X156,allsections[SGUID],0),3)</f>
        <v>#N/A</v>
      </c>
      <c r="AB156" s="26" t="e">
        <f>INDEX(allsections[[S]:[Order]],MATCH(Y156,allsections[SGUID],0),3)</f>
        <v>#N/A</v>
      </c>
      <c r="AC156" t="s">
        <v>1437</v>
      </c>
    </row>
    <row r="157" spans="1:29" ht="30">
      <c r="A157" t="s">
        <v>1438</v>
      </c>
      <c r="B157" s="25" t="s">
        <v>1439</v>
      </c>
      <c r="C157" s="25" t="s">
        <v>28</v>
      </c>
      <c r="D157">
        <v>205</v>
      </c>
      <c r="Z157" s="26" t="s">
        <v>1440</v>
      </c>
      <c r="AA157" s="26" t="e">
        <f>INDEX(allsections[[S]:[Order]],MATCH(X157,allsections[SGUID],0),3)</f>
        <v>#N/A</v>
      </c>
      <c r="AB157" s="26" t="e">
        <f>INDEX(allsections[[S]:[Order]],MATCH(Y157,allsections[SGUID],0),3)</f>
        <v>#N/A</v>
      </c>
      <c r="AC157" t="s">
        <v>1441</v>
      </c>
    </row>
    <row r="158" spans="1:29" ht="45">
      <c r="A158" t="s">
        <v>1442</v>
      </c>
      <c r="B158" s="25" t="s">
        <v>1443</v>
      </c>
      <c r="C158" s="25" t="s">
        <v>28</v>
      </c>
      <c r="D158">
        <v>2602</v>
      </c>
      <c r="Z158" s="26" t="s">
        <v>1444</v>
      </c>
      <c r="AA158" s="26" t="e">
        <f>INDEX(allsections[[S]:[Order]],MATCH(X158,allsections[SGUID],0),3)</f>
        <v>#N/A</v>
      </c>
      <c r="AB158" s="26" t="e">
        <f>INDEX(allsections[[S]:[Order]],MATCH(Y158,allsections[SGUID],0),3)</f>
        <v>#N/A</v>
      </c>
      <c r="AC158" t="s">
        <v>1445</v>
      </c>
    </row>
    <row r="159" spans="1:29" ht="60">
      <c r="A159" t="s">
        <v>1446</v>
      </c>
      <c r="B159" s="25" t="s">
        <v>1447</v>
      </c>
      <c r="C159" s="25" t="s">
        <v>28</v>
      </c>
      <c r="D159">
        <v>2601</v>
      </c>
      <c r="Z159" s="26" t="s">
        <v>1448</v>
      </c>
      <c r="AA159" s="26" t="e">
        <f>INDEX(allsections[[S]:[Order]],MATCH(X159,allsections[SGUID],0),3)</f>
        <v>#N/A</v>
      </c>
      <c r="AB159" s="26" t="e">
        <f>INDEX(allsections[[S]:[Order]],MATCH(Y159,allsections[SGUID],0),3)</f>
        <v>#N/A</v>
      </c>
      <c r="AC159" t="s">
        <v>1449</v>
      </c>
    </row>
    <row r="160" spans="1:29" ht="90">
      <c r="A160" t="s">
        <v>1450</v>
      </c>
      <c r="B160" s="25" t="s">
        <v>1451</v>
      </c>
      <c r="C160" s="25" t="s">
        <v>28</v>
      </c>
      <c r="D160">
        <v>2503</v>
      </c>
      <c r="Z160" s="26" t="s">
        <v>1452</v>
      </c>
      <c r="AA160" s="26" t="e">
        <f>INDEX(allsections[[S]:[Order]],MATCH(X160,allsections[SGUID],0),3)</f>
        <v>#N/A</v>
      </c>
      <c r="AB160" s="26" t="e">
        <f>INDEX(allsections[[S]:[Order]],MATCH(Y160,allsections[SGUID],0),3)</f>
        <v>#N/A</v>
      </c>
      <c r="AC160" t="s">
        <v>1453</v>
      </c>
    </row>
    <row r="161" spans="1:29" ht="180">
      <c r="A161" t="s">
        <v>1454</v>
      </c>
      <c r="B161" s="25" t="s">
        <v>1455</v>
      </c>
      <c r="C161" s="25" t="s">
        <v>28</v>
      </c>
      <c r="D161">
        <v>2502</v>
      </c>
      <c r="Z161" s="26" t="s">
        <v>1456</v>
      </c>
      <c r="AA161" s="26" t="e">
        <f>INDEX(allsections[[S]:[Order]],MATCH(X161,allsections[SGUID],0),3)</f>
        <v>#N/A</v>
      </c>
      <c r="AB161" s="26" t="e">
        <f>INDEX(allsections[[S]:[Order]],MATCH(Y161,allsections[SGUID],0),3)</f>
        <v>#N/A</v>
      </c>
      <c r="AC161" t="s">
        <v>1457</v>
      </c>
    </row>
    <row r="162" spans="1:29" ht="270">
      <c r="A162" t="s">
        <v>1458</v>
      </c>
      <c r="B162" s="25" t="s">
        <v>1459</v>
      </c>
      <c r="C162" s="25" t="s">
        <v>1460</v>
      </c>
      <c r="D162">
        <v>2501</v>
      </c>
      <c r="Z162" s="26" t="s">
        <v>1461</v>
      </c>
      <c r="AA162" s="26" t="e">
        <f>INDEX(allsections[[S]:[Order]],MATCH(X162,allsections[SGUID],0),3)</f>
        <v>#N/A</v>
      </c>
      <c r="AB162" s="26" t="e">
        <f>INDEX(allsections[[S]:[Order]],MATCH(Y162,allsections[SGUID],0),3)</f>
        <v>#N/A</v>
      </c>
      <c r="AC162" t="s">
        <v>1462</v>
      </c>
    </row>
    <row r="163" spans="1:29" ht="105">
      <c r="A163" t="s">
        <v>1463</v>
      </c>
      <c r="B163" s="25" t="s">
        <v>1464</v>
      </c>
      <c r="C163" s="25" t="s">
        <v>28</v>
      </c>
      <c r="D163">
        <v>2402</v>
      </c>
      <c r="Z163" s="26" t="s">
        <v>1465</v>
      </c>
      <c r="AA163" s="26" t="e">
        <f>INDEX(allsections[[S]:[Order]],MATCH(X163,allsections[SGUID],0),3)</f>
        <v>#N/A</v>
      </c>
      <c r="AB163" s="26" t="e">
        <f>INDEX(allsections[[S]:[Order]],MATCH(Y163,allsections[SGUID],0),3)</f>
        <v>#N/A</v>
      </c>
      <c r="AC163" t="s">
        <v>1466</v>
      </c>
    </row>
    <row r="164" spans="1:29" ht="105">
      <c r="A164" t="s">
        <v>1467</v>
      </c>
      <c r="B164" s="25" t="s">
        <v>1468</v>
      </c>
      <c r="C164" s="25" t="s">
        <v>28</v>
      </c>
      <c r="D164">
        <v>2401</v>
      </c>
      <c r="Z164" s="26" t="s">
        <v>1469</v>
      </c>
      <c r="AA164" s="26" t="e">
        <f>INDEX(allsections[[S]:[Order]],MATCH(X164,allsections[SGUID],0),3)</f>
        <v>#N/A</v>
      </c>
      <c r="AB164" s="26" t="e">
        <f>INDEX(allsections[[S]:[Order]],MATCH(Y164,allsections[SGUID],0),3)</f>
        <v>#N/A</v>
      </c>
      <c r="AC164" t="s">
        <v>1470</v>
      </c>
    </row>
    <row r="165" spans="1:29" ht="45">
      <c r="A165" t="s">
        <v>1471</v>
      </c>
      <c r="B165" s="25" t="s">
        <v>1472</v>
      </c>
      <c r="C165" s="25" t="s">
        <v>28</v>
      </c>
      <c r="D165">
        <v>2202</v>
      </c>
      <c r="Z165" s="26" t="s">
        <v>1473</v>
      </c>
      <c r="AA165" s="26" t="e">
        <f>INDEX(allsections[[S]:[Order]],MATCH(X165,allsections[SGUID],0),3)</f>
        <v>#N/A</v>
      </c>
      <c r="AB165" s="26" t="e">
        <f>INDEX(allsections[[S]:[Order]],MATCH(Y165,allsections[SGUID],0),3)</f>
        <v>#N/A</v>
      </c>
      <c r="AC165" t="s">
        <v>1474</v>
      </c>
    </row>
    <row r="166" spans="1:29" ht="30">
      <c r="A166" t="s">
        <v>1475</v>
      </c>
      <c r="B166" s="25" t="s">
        <v>1476</v>
      </c>
      <c r="C166" s="25" t="s">
        <v>28</v>
      </c>
      <c r="D166">
        <v>2201</v>
      </c>
      <c r="Z166" s="26" t="s">
        <v>1477</v>
      </c>
      <c r="AA166" s="26" t="e">
        <f>INDEX(allsections[[S]:[Order]],MATCH(X166,allsections[SGUID],0),3)</f>
        <v>#N/A</v>
      </c>
      <c r="AB166" s="26" t="e">
        <f>INDEX(allsections[[S]:[Order]],MATCH(Y166,allsections[SGUID],0),3)</f>
        <v>#N/A</v>
      </c>
      <c r="AC166" t="s">
        <v>1478</v>
      </c>
    </row>
    <row r="167" spans="1:29" ht="75">
      <c r="A167" t="s">
        <v>1479</v>
      </c>
      <c r="B167" s="25" t="s">
        <v>1480</v>
      </c>
      <c r="C167" s="25" t="s">
        <v>28</v>
      </c>
      <c r="D167">
        <v>2009</v>
      </c>
      <c r="Z167" s="26" t="s">
        <v>1481</v>
      </c>
      <c r="AA167" s="26" t="e">
        <f>INDEX(allsections[[S]:[Order]],MATCH(X167,allsections[SGUID],0),3)</f>
        <v>#N/A</v>
      </c>
      <c r="AB167" s="26" t="e">
        <f>INDEX(allsections[[S]:[Order]],MATCH(Y167,allsections[SGUID],0),3)</f>
        <v>#N/A</v>
      </c>
      <c r="AC167" t="s">
        <v>1482</v>
      </c>
    </row>
    <row r="168" spans="1:29" ht="60">
      <c r="A168" t="s">
        <v>1483</v>
      </c>
      <c r="B168" s="25" t="s">
        <v>1484</v>
      </c>
      <c r="C168" s="25" t="s">
        <v>28</v>
      </c>
      <c r="D168">
        <v>2006</v>
      </c>
      <c r="Z168" s="26" t="s">
        <v>1485</v>
      </c>
      <c r="AA168" s="26" t="e">
        <f>INDEX(allsections[[S]:[Order]],MATCH(X168,allsections[SGUID],0),3)</f>
        <v>#N/A</v>
      </c>
      <c r="AB168" s="26" t="e">
        <f>INDEX(allsections[[S]:[Order]],MATCH(Y168,allsections[SGUID],0),3)</f>
        <v>#N/A</v>
      </c>
      <c r="AC168" t="s">
        <v>1486</v>
      </c>
    </row>
    <row r="169" spans="1:29" ht="30">
      <c r="A169" t="s">
        <v>1487</v>
      </c>
      <c r="B169" s="25" t="s">
        <v>1488</v>
      </c>
      <c r="C169" s="25" t="s">
        <v>28</v>
      </c>
      <c r="D169">
        <v>2005</v>
      </c>
      <c r="Z169" s="26" t="s">
        <v>1489</v>
      </c>
      <c r="AA169" s="26" t="e">
        <f>INDEX(allsections[[S]:[Order]],MATCH(X169,allsections[SGUID],0),3)</f>
        <v>#N/A</v>
      </c>
      <c r="AB169" s="26" t="e">
        <f>INDEX(allsections[[S]:[Order]],MATCH(Y169,allsections[SGUID],0),3)</f>
        <v>#N/A</v>
      </c>
      <c r="AC169" t="s">
        <v>1490</v>
      </c>
    </row>
    <row r="170" spans="1:29" ht="60">
      <c r="A170" t="s">
        <v>1491</v>
      </c>
      <c r="B170" s="25" t="s">
        <v>1492</v>
      </c>
      <c r="C170" s="25" t="s">
        <v>28</v>
      </c>
      <c r="D170">
        <v>2004</v>
      </c>
      <c r="Z170" s="26" t="s">
        <v>1493</v>
      </c>
      <c r="AA170" s="26" t="e">
        <f>INDEX(allsections[[S]:[Order]],MATCH(X170,allsections[SGUID],0),3)</f>
        <v>#N/A</v>
      </c>
      <c r="AB170" s="26" t="e">
        <f>INDEX(allsections[[S]:[Order]],MATCH(Y170,allsections[SGUID],0),3)</f>
        <v>#N/A</v>
      </c>
      <c r="AC170" t="s">
        <v>1494</v>
      </c>
    </row>
    <row r="171" spans="1:29" ht="45">
      <c r="A171" t="s">
        <v>1495</v>
      </c>
      <c r="B171" s="25" t="s">
        <v>1496</v>
      </c>
      <c r="C171" s="25" t="s">
        <v>28</v>
      </c>
      <c r="D171">
        <v>2003</v>
      </c>
      <c r="Z171" s="26" t="s">
        <v>1497</v>
      </c>
      <c r="AA171" s="26" t="e">
        <f>INDEX(allsections[[S]:[Order]],MATCH(X171,allsections[SGUID],0),3)</f>
        <v>#N/A</v>
      </c>
      <c r="AB171" s="26" t="e">
        <f>INDEX(allsections[[S]:[Order]],MATCH(Y171,allsections[SGUID],0),3)</f>
        <v>#N/A</v>
      </c>
      <c r="AC171" t="s">
        <v>1498</v>
      </c>
    </row>
    <row r="172" spans="1:29" ht="105">
      <c r="A172" t="s">
        <v>1499</v>
      </c>
      <c r="B172" s="25" t="s">
        <v>1500</v>
      </c>
      <c r="C172" s="25" t="s">
        <v>28</v>
      </c>
      <c r="D172">
        <v>2002</v>
      </c>
      <c r="Z172" s="26" t="s">
        <v>1501</v>
      </c>
      <c r="AA172" s="26" t="e">
        <f>INDEX(allsections[[S]:[Order]],MATCH(X172,allsections[SGUID],0),3)</f>
        <v>#N/A</v>
      </c>
      <c r="AB172" s="26" t="e">
        <f>INDEX(allsections[[S]:[Order]],MATCH(Y172,allsections[SGUID],0),3)</f>
        <v>#N/A</v>
      </c>
      <c r="AC172" t="s">
        <v>1502</v>
      </c>
    </row>
    <row r="173" spans="1:29" ht="75">
      <c r="A173" t="s">
        <v>1503</v>
      </c>
      <c r="B173" s="25" t="s">
        <v>1504</v>
      </c>
      <c r="C173" s="25" t="s">
        <v>28</v>
      </c>
      <c r="D173">
        <v>2001</v>
      </c>
      <c r="Z173" s="26" t="s">
        <v>1505</v>
      </c>
      <c r="AA173" s="26" t="e">
        <f>INDEX(allsections[[S]:[Order]],MATCH(X173,allsections[SGUID],0),3)</f>
        <v>#N/A</v>
      </c>
      <c r="AB173" s="26" t="e">
        <f>INDEX(allsections[[S]:[Order]],MATCH(Y173,allsections[SGUID],0),3)</f>
        <v>#N/A</v>
      </c>
      <c r="AC173" t="s">
        <v>1506</v>
      </c>
    </row>
    <row r="174" spans="1:29" ht="180">
      <c r="A174" t="s">
        <v>1507</v>
      </c>
      <c r="B174" s="25" t="s">
        <v>1508</v>
      </c>
      <c r="C174" s="25" t="s">
        <v>1509</v>
      </c>
      <c r="D174">
        <v>1803</v>
      </c>
      <c r="Z174" s="26" t="s">
        <v>1510</v>
      </c>
      <c r="AA174" s="26" t="e">
        <f>INDEX(allsections[[S]:[Order]],MATCH(X174,allsections[SGUID],0),3)</f>
        <v>#N/A</v>
      </c>
      <c r="AB174" s="26" t="e">
        <f>INDEX(allsections[[S]:[Order]],MATCH(Y174,allsections[SGUID],0),3)</f>
        <v>#N/A</v>
      </c>
      <c r="AC174" t="s">
        <v>1511</v>
      </c>
    </row>
    <row r="175" spans="1:29" ht="60">
      <c r="A175" t="s">
        <v>1512</v>
      </c>
      <c r="B175" s="25" t="s">
        <v>1513</v>
      </c>
      <c r="C175" s="25" t="s">
        <v>28</v>
      </c>
      <c r="D175">
        <v>1802</v>
      </c>
      <c r="Z175" s="26" t="s">
        <v>1514</v>
      </c>
      <c r="AA175" s="26" t="e">
        <f>INDEX(allsections[[S]:[Order]],MATCH(X175,allsections[SGUID],0),3)</f>
        <v>#N/A</v>
      </c>
      <c r="AB175" s="26" t="e">
        <f>INDEX(allsections[[S]:[Order]],MATCH(Y175,allsections[SGUID],0),3)</f>
        <v>#N/A</v>
      </c>
      <c r="AC175" t="s">
        <v>1515</v>
      </c>
    </row>
    <row r="176" spans="1:29" ht="90">
      <c r="A176" t="s">
        <v>1516</v>
      </c>
      <c r="B176" s="25" t="s">
        <v>1517</v>
      </c>
      <c r="C176" s="25" t="s">
        <v>28</v>
      </c>
      <c r="D176">
        <v>704</v>
      </c>
      <c r="Z176" s="26" t="s">
        <v>1518</v>
      </c>
      <c r="AA176" s="26" t="e">
        <f>INDEX(allsections[[S]:[Order]],MATCH(X176,allsections[SGUID],0),3)</f>
        <v>#N/A</v>
      </c>
      <c r="AB176" s="26" t="e">
        <f>INDEX(allsections[[S]:[Order]],MATCH(Y176,allsections[SGUID],0),3)</f>
        <v>#N/A</v>
      </c>
      <c r="AC176" t="s">
        <v>1519</v>
      </c>
    </row>
    <row r="177" spans="1:29" ht="30">
      <c r="A177" t="s">
        <v>1520</v>
      </c>
      <c r="B177" s="25" t="s">
        <v>1521</v>
      </c>
      <c r="C177" s="25" t="s">
        <v>28</v>
      </c>
      <c r="D177">
        <v>703</v>
      </c>
      <c r="Z177" s="26" t="s">
        <v>1522</v>
      </c>
      <c r="AA177" s="26" t="e">
        <f>INDEX(allsections[[S]:[Order]],MATCH(X177,allsections[SGUID],0),3)</f>
        <v>#N/A</v>
      </c>
      <c r="AB177" s="26" t="e">
        <f>INDEX(allsections[[S]:[Order]],MATCH(Y177,allsections[SGUID],0),3)</f>
        <v>#N/A</v>
      </c>
      <c r="AC177" t="s">
        <v>1523</v>
      </c>
    </row>
    <row r="178" spans="1:29" ht="60">
      <c r="A178" t="s">
        <v>1524</v>
      </c>
      <c r="B178" s="25" t="s">
        <v>1525</v>
      </c>
      <c r="C178" s="25" t="s">
        <v>28</v>
      </c>
      <c r="D178">
        <v>702</v>
      </c>
      <c r="Z178" s="26" t="s">
        <v>1526</v>
      </c>
      <c r="AA178" s="26" t="e">
        <f>INDEX(allsections[[S]:[Order]],MATCH(X178,allsections[SGUID],0),3)</f>
        <v>#N/A</v>
      </c>
      <c r="AB178" s="26" t="e">
        <f>INDEX(allsections[[S]:[Order]],MATCH(Y178,allsections[SGUID],0),3)</f>
        <v>#N/A</v>
      </c>
      <c r="AC178" t="s">
        <v>1527</v>
      </c>
    </row>
    <row r="179" spans="1:29" ht="150">
      <c r="A179" t="s">
        <v>1528</v>
      </c>
      <c r="B179" s="25" t="s">
        <v>1529</v>
      </c>
      <c r="C179" s="25" t="s">
        <v>28</v>
      </c>
      <c r="D179">
        <v>701</v>
      </c>
      <c r="Z179" s="26" t="s">
        <v>1530</v>
      </c>
      <c r="AA179" s="26" t="e">
        <f>INDEX(allsections[[S]:[Order]],MATCH(X179,allsections[SGUID],0),3)</f>
        <v>#N/A</v>
      </c>
      <c r="AB179" s="26" t="e">
        <f>INDEX(allsections[[S]:[Order]],MATCH(Y179,allsections[SGUID],0),3)</f>
        <v>#N/A</v>
      </c>
      <c r="AC179" t="s">
        <v>1531</v>
      </c>
    </row>
    <row r="180" spans="1:29" ht="105">
      <c r="A180" t="s">
        <v>1532</v>
      </c>
      <c r="B180" s="25" t="s">
        <v>1533</v>
      </c>
      <c r="C180" s="25" t="s">
        <v>28</v>
      </c>
      <c r="D180">
        <v>603</v>
      </c>
      <c r="Z180" s="26" t="s">
        <v>1534</v>
      </c>
      <c r="AA180" s="26" t="e">
        <f>INDEX(allsections[[S]:[Order]],MATCH(X180,allsections[SGUID],0),3)</f>
        <v>#N/A</v>
      </c>
      <c r="AB180" s="26" t="e">
        <f>INDEX(allsections[[S]:[Order]],MATCH(Y180,allsections[SGUID],0),3)</f>
        <v>#N/A</v>
      </c>
      <c r="AC180" t="s">
        <v>1535</v>
      </c>
    </row>
    <row r="181" spans="1:29" ht="90">
      <c r="A181" t="s">
        <v>1536</v>
      </c>
      <c r="B181" s="25" t="s">
        <v>1537</v>
      </c>
      <c r="C181" s="25" t="s">
        <v>28</v>
      </c>
      <c r="D181">
        <v>602</v>
      </c>
      <c r="Z181" s="26" t="s">
        <v>1538</v>
      </c>
      <c r="AA181" s="26" t="e">
        <f>INDEX(allsections[[S]:[Order]],MATCH(X181,allsections[SGUID],0),3)</f>
        <v>#N/A</v>
      </c>
      <c r="AB181" s="26" t="e">
        <f>INDEX(allsections[[S]:[Order]],MATCH(Y181,allsections[SGUID],0),3)</f>
        <v>#N/A</v>
      </c>
      <c r="AC181" t="s">
        <v>1539</v>
      </c>
    </row>
    <row r="182" spans="1:29" ht="75">
      <c r="A182" t="s">
        <v>1540</v>
      </c>
      <c r="B182" s="25" t="s">
        <v>1541</v>
      </c>
      <c r="C182" s="25" t="s">
        <v>28</v>
      </c>
      <c r="D182">
        <v>103</v>
      </c>
      <c r="Z182" s="26" t="s">
        <v>1542</v>
      </c>
      <c r="AA182" s="26" t="e">
        <f>INDEX(allsections[[S]:[Order]],MATCH(X182,allsections[SGUID],0),3)</f>
        <v>#N/A</v>
      </c>
      <c r="AB182" s="26" t="e">
        <f>INDEX(allsections[[S]:[Order]],MATCH(Y182,allsections[SGUID],0),3)</f>
        <v>#N/A</v>
      </c>
      <c r="AC182" t="s">
        <v>1543</v>
      </c>
    </row>
    <row r="183" spans="1:29" ht="60">
      <c r="A183" t="s">
        <v>1544</v>
      </c>
      <c r="B183" s="25" t="s">
        <v>1545</v>
      </c>
      <c r="C183" s="25" t="s">
        <v>28</v>
      </c>
      <c r="D183">
        <v>102</v>
      </c>
      <c r="Z183" s="26" t="s">
        <v>1546</v>
      </c>
      <c r="AA183" s="26" t="e">
        <f>INDEX(allsections[[S]:[Order]],MATCH(X183,allsections[SGUID],0),3)</f>
        <v>#N/A</v>
      </c>
      <c r="AB183" s="26" t="e">
        <f>INDEX(allsections[[S]:[Order]],MATCH(Y183,allsections[SGUID],0),3)</f>
        <v>#N/A</v>
      </c>
      <c r="AC183" t="s">
        <v>1547</v>
      </c>
    </row>
    <row r="184" spans="1:29" ht="90">
      <c r="A184" t="s">
        <v>1548</v>
      </c>
      <c r="B184" s="25" t="s">
        <v>1549</v>
      </c>
      <c r="C184" s="25" t="s">
        <v>28</v>
      </c>
      <c r="D184">
        <v>303</v>
      </c>
      <c r="Z184" s="26" t="s">
        <v>1550</v>
      </c>
      <c r="AA184" s="26" t="e">
        <f>INDEX(allsections[[S]:[Order]],MATCH(X184,allsections[SGUID],0),3)</f>
        <v>#N/A</v>
      </c>
      <c r="AB184" s="26" t="e">
        <f>INDEX(allsections[[S]:[Order]],MATCH(Y184,allsections[SGUID],0),3)</f>
        <v>#N/A</v>
      </c>
      <c r="AC184" t="s">
        <v>1551</v>
      </c>
    </row>
    <row r="185" spans="1:29" ht="210">
      <c r="A185" t="s">
        <v>1552</v>
      </c>
      <c r="B185" s="25" t="s">
        <v>1553</v>
      </c>
      <c r="C185" s="25" t="s">
        <v>1554</v>
      </c>
      <c r="D185">
        <v>1801</v>
      </c>
      <c r="Z185" s="26" t="s">
        <v>1555</v>
      </c>
      <c r="AA185" s="26" t="e">
        <f>INDEX(allsections[[S]:[Order]],MATCH(X185,allsections[SGUID],0),3)</f>
        <v>#N/A</v>
      </c>
      <c r="AB185" s="26" t="e">
        <f>INDEX(allsections[[S]:[Order]],MATCH(Y185,allsections[SGUID],0),3)</f>
        <v>#N/A</v>
      </c>
      <c r="AC185" t="s">
        <v>1556</v>
      </c>
    </row>
    <row r="186" spans="1:29" ht="45">
      <c r="A186" t="s">
        <v>1557</v>
      </c>
      <c r="B186" s="25" t="s">
        <v>1558</v>
      </c>
      <c r="C186" s="25" t="s">
        <v>28</v>
      </c>
      <c r="D186">
        <v>2803</v>
      </c>
      <c r="Z186" s="26" t="s">
        <v>1559</v>
      </c>
      <c r="AA186" s="26" t="e">
        <f>INDEX(allsections[[S]:[Order]],MATCH(X186,allsections[SGUID],0),3)</f>
        <v>#N/A</v>
      </c>
      <c r="AB186" s="26" t="e">
        <f>INDEX(allsections[[S]:[Order]],MATCH(Y186,allsections[SGUID],0),3)</f>
        <v>#N/A</v>
      </c>
      <c r="AC186" t="s">
        <v>1560</v>
      </c>
    </row>
    <row r="187" spans="1:29" ht="60">
      <c r="A187" t="s">
        <v>1561</v>
      </c>
      <c r="B187" s="25" t="s">
        <v>1562</v>
      </c>
      <c r="C187" s="25" t="s">
        <v>28</v>
      </c>
      <c r="D187">
        <v>402</v>
      </c>
      <c r="Z187" s="26" t="s">
        <v>1563</v>
      </c>
      <c r="AA187" s="26" t="e">
        <f>INDEX(allsections[[S]:[Order]],MATCH(X187,allsections[SGUID],0),3)</f>
        <v>#N/A</v>
      </c>
      <c r="AB187" s="26" t="e">
        <f>INDEX(allsections[[S]:[Order]],MATCH(Y187,allsections[SGUID],0),3)</f>
        <v>#N/A</v>
      </c>
      <c r="AC187" t="s">
        <v>1564</v>
      </c>
    </row>
    <row r="188" spans="1:29" ht="60">
      <c r="A188" t="s">
        <v>1565</v>
      </c>
      <c r="B188" s="25" t="s">
        <v>1566</v>
      </c>
      <c r="C188" s="25" t="s">
        <v>28</v>
      </c>
      <c r="D188">
        <v>2802</v>
      </c>
      <c r="Z188" s="26" t="s">
        <v>1567</v>
      </c>
      <c r="AA188" s="26" t="e">
        <f>INDEX(allsections[[S]:[Order]],MATCH(X188,allsections[SGUID],0),3)</f>
        <v>#N/A</v>
      </c>
      <c r="AB188" s="26" t="e">
        <f>INDEX(allsections[[S]:[Order]],MATCH(Y188,allsections[SGUID],0),3)</f>
        <v>#N/A</v>
      </c>
      <c r="AC188" t="s">
        <v>1568</v>
      </c>
    </row>
    <row r="189" spans="1:29" ht="45">
      <c r="A189" t="s">
        <v>1569</v>
      </c>
      <c r="B189" s="25" t="s">
        <v>1570</v>
      </c>
      <c r="C189" s="25" t="s">
        <v>28</v>
      </c>
      <c r="D189">
        <v>403</v>
      </c>
      <c r="Z189" s="26" t="s">
        <v>1571</v>
      </c>
      <c r="AA189" s="26" t="e">
        <f>INDEX(allsections[[S]:[Order]],MATCH(X189,allsections[SGUID],0),3)</f>
        <v>#N/A</v>
      </c>
      <c r="AB189" s="26" t="e">
        <f>INDEX(allsections[[S]:[Order]],MATCH(Y189,allsections[SGUID],0),3)</f>
        <v>#N/A</v>
      </c>
      <c r="AC189" t="s">
        <v>1572</v>
      </c>
    </row>
    <row r="190" spans="1:29" ht="45">
      <c r="A190" t="s">
        <v>1573</v>
      </c>
      <c r="B190" s="25" t="s">
        <v>1574</v>
      </c>
      <c r="C190" s="25" t="s">
        <v>28</v>
      </c>
      <c r="D190">
        <v>2904</v>
      </c>
      <c r="Z190" s="26" t="s">
        <v>1575</v>
      </c>
      <c r="AA190" s="26" t="e">
        <f>INDEX(allsections[[S]:[Order]],MATCH(X190,allsections[SGUID],0),3)</f>
        <v>#N/A</v>
      </c>
      <c r="AB190" s="26" t="e">
        <f>INDEX(allsections[[S]:[Order]],MATCH(Y190,allsections[SGUID],0),3)</f>
        <v>#N/A</v>
      </c>
      <c r="AC190" t="s">
        <v>1576</v>
      </c>
    </row>
    <row r="191" spans="1:29" ht="45">
      <c r="A191" t="s">
        <v>1577</v>
      </c>
      <c r="B191" s="25" t="s">
        <v>1578</v>
      </c>
      <c r="C191" s="25" t="s">
        <v>28</v>
      </c>
      <c r="D191">
        <v>404</v>
      </c>
      <c r="Z191" s="26" t="s">
        <v>1579</v>
      </c>
      <c r="AA191" s="26" t="e">
        <f>INDEX(allsections[[S]:[Order]],MATCH(X191,allsections[SGUID],0),3)</f>
        <v>#N/A</v>
      </c>
      <c r="AB191" s="26" t="e">
        <f>INDEX(allsections[[S]:[Order]],MATCH(Y191,allsections[SGUID],0),3)</f>
        <v>#N/A</v>
      </c>
      <c r="AC191" t="s">
        <v>1580</v>
      </c>
    </row>
    <row r="192" spans="1:29" ht="105">
      <c r="A192" t="s">
        <v>1581</v>
      </c>
      <c r="B192" s="25" t="s">
        <v>1582</v>
      </c>
      <c r="C192" s="25" t="s">
        <v>28</v>
      </c>
      <c r="D192">
        <v>2801</v>
      </c>
      <c r="Z192" s="26" t="s">
        <v>1583</v>
      </c>
      <c r="AA192" s="26" t="e">
        <f>INDEX(allsections[[S]:[Order]],MATCH(X192,allsections[SGUID],0),3)</f>
        <v>#N/A</v>
      </c>
      <c r="AB192" s="26" t="e">
        <f>INDEX(allsections[[S]:[Order]],MATCH(Y192,allsections[SGUID],0),3)</f>
        <v>#N/A</v>
      </c>
      <c r="AC192" t="s">
        <v>1584</v>
      </c>
    </row>
    <row r="193" spans="1:29" ht="315">
      <c r="A193" t="s">
        <v>1585</v>
      </c>
      <c r="B193" s="25" t="s">
        <v>1586</v>
      </c>
      <c r="C193" s="25" t="s">
        <v>1587</v>
      </c>
      <c r="D193">
        <v>706</v>
      </c>
      <c r="Z193" s="26" t="s">
        <v>1588</v>
      </c>
      <c r="AA193" s="26" t="e">
        <f>INDEX(allsections[[S]:[Order]],MATCH(X193,allsections[SGUID],0),3)</f>
        <v>#N/A</v>
      </c>
      <c r="AB193" s="26" t="e">
        <f>INDEX(allsections[[S]:[Order]],MATCH(Y193,allsections[SGUID],0),3)</f>
        <v>#N/A</v>
      </c>
      <c r="AC193" t="s">
        <v>1589</v>
      </c>
    </row>
    <row r="194" spans="1:29" ht="120">
      <c r="A194" t="s">
        <v>1590</v>
      </c>
      <c r="B194" s="25" t="s">
        <v>1591</v>
      </c>
      <c r="C194" s="25" t="s">
        <v>28</v>
      </c>
      <c r="D194">
        <v>2202</v>
      </c>
      <c r="Z194" s="26" t="s">
        <v>1592</v>
      </c>
      <c r="AA194" s="26" t="e">
        <f>INDEX(allsections[[S]:[Order]],MATCH(X194,allsections[SGUID],0),3)</f>
        <v>#N/A</v>
      </c>
      <c r="AB194" s="26" t="e">
        <f>INDEX(allsections[[S]:[Order]],MATCH(Y194,allsections[SGUID],0),3)</f>
        <v>#N/A</v>
      </c>
      <c r="AC194" t="s">
        <v>1593</v>
      </c>
    </row>
    <row r="195" spans="1:29" ht="120">
      <c r="A195" t="s">
        <v>1594</v>
      </c>
      <c r="B195" s="25" t="s">
        <v>1595</v>
      </c>
      <c r="C195" s="25" t="s">
        <v>28</v>
      </c>
      <c r="D195">
        <v>705</v>
      </c>
      <c r="Z195" s="26" t="s">
        <v>1596</v>
      </c>
      <c r="AA195" s="26" t="e">
        <f>INDEX(allsections[[S]:[Order]],MATCH(X195,allsections[SGUID],0),3)</f>
        <v>#N/A</v>
      </c>
      <c r="AB195" s="26" t="e">
        <f>INDEX(allsections[[S]:[Order]],MATCH(Y195,allsections[SGUID],0),3)</f>
        <v>#N/A</v>
      </c>
      <c r="AC195" t="s">
        <v>1597</v>
      </c>
    </row>
    <row r="196" spans="1:29" ht="90">
      <c r="A196" t="s">
        <v>1598</v>
      </c>
      <c r="B196" s="25" t="s">
        <v>1599</v>
      </c>
      <c r="C196" s="25" t="s">
        <v>28</v>
      </c>
      <c r="D196">
        <v>2201</v>
      </c>
      <c r="Z196" s="26" t="s">
        <v>1600</v>
      </c>
      <c r="AA196" s="26" t="e">
        <f>INDEX(allsections[[S]:[Order]],MATCH(X196,allsections[SGUID],0),3)</f>
        <v>#N/A</v>
      </c>
      <c r="AB196" s="26" t="e">
        <f>INDEX(allsections[[S]:[Order]],MATCH(Y196,allsections[SGUID],0),3)</f>
        <v>#N/A</v>
      </c>
      <c r="AC196" t="s">
        <v>1601</v>
      </c>
    </row>
    <row r="197" spans="1:29" ht="45">
      <c r="A197" t="s">
        <v>1602</v>
      </c>
      <c r="B197" s="25" t="s">
        <v>1603</v>
      </c>
      <c r="C197" s="25" t="s">
        <v>28</v>
      </c>
      <c r="D197">
        <v>2004</v>
      </c>
      <c r="Z197" s="26" t="s">
        <v>1604</v>
      </c>
      <c r="AA197" s="26" t="e">
        <f>INDEX(allsections[[S]:[Order]],MATCH(X197,allsections[SGUID],0),3)</f>
        <v>#N/A</v>
      </c>
      <c r="AB197" s="26" t="e">
        <f>INDEX(allsections[[S]:[Order]],MATCH(Y197,allsections[SGUID],0),3)</f>
        <v>#N/A</v>
      </c>
      <c r="AC197" t="s">
        <v>1605</v>
      </c>
    </row>
    <row r="198" spans="1:29" ht="45">
      <c r="A198" t="s">
        <v>1606</v>
      </c>
      <c r="B198" s="25" t="s">
        <v>1607</v>
      </c>
      <c r="C198" s="25" t="s">
        <v>28</v>
      </c>
      <c r="D198">
        <v>405</v>
      </c>
      <c r="Z198" s="26" t="s">
        <v>1608</v>
      </c>
      <c r="AA198" s="26" t="e">
        <f>INDEX(allsections[[S]:[Order]],MATCH(X198,allsections[SGUID],0),3)</f>
        <v>#N/A</v>
      </c>
      <c r="AB198" s="26" t="e">
        <f>INDEX(allsections[[S]:[Order]],MATCH(Y198,allsections[SGUID],0),3)</f>
        <v>#N/A</v>
      </c>
      <c r="AC198" t="s">
        <v>1609</v>
      </c>
    </row>
    <row r="199" spans="1:29" ht="90">
      <c r="A199" t="s">
        <v>1610</v>
      </c>
      <c r="B199" s="25" t="s">
        <v>1611</v>
      </c>
      <c r="C199" s="25" t="s">
        <v>28</v>
      </c>
      <c r="D199">
        <v>1903</v>
      </c>
      <c r="Z199" s="26" t="s">
        <v>1612</v>
      </c>
      <c r="AA199" s="26" t="e">
        <f>INDEX(allsections[[S]:[Order]],MATCH(X199,allsections[SGUID],0),3)</f>
        <v>#N/A</v>
      </c>
      <c r="AB199" s="26" t="e">
        <f>INDEX(allsections[[S]:[Order]],MATCH(Y199,allsections[SGUID],0),3)</f>
        <v>#N/A</v>
      </c>
      <c r="AC199" t="s">
        <v>1613</v>
      </c>
    </row>
    <row r="200" spans="1:29" ht="90">
      <c r="A200" t="s">
        <v>1614</v>
      </c>
      <c r="B200" s="25" t="s">
        <v>1615</v>
      </c>
      <c r="C200" s="25" t="s">
        <v>28</v>
      </c>
      <c r="D200">
        <v>705</v>
      </c>
      <c r="Z200" s="26" t="s">
        <v>1616</v>
      </c>
      <c r="AA200" s="26" t="e">
        <f>INDEX(allsections[[S]:[Order]],MATCH(X200,allsections[SGUID],0),3)</f>
        <v>#N/A</v>
      </c>
      <c r="AB200" s="26" t="e">
        <f>INDEX(allsections[[S]:[Order]],MATCH(Y200,allsections[SGUID],0),3)</f>
        <v>#N/A</v>
      </c>
      <c r="AC200" t="s">
        <v>1617</v>
      </c>
    </row>
    <row r="201" spans="1:29" ht="60">
      <c r="A201" t="s">
        <v>1618</v>
      </c>
      <c r="B201" s="25" t="s">
        <v>1619</v>
      </c>
      <c r="C201" s="25" t="s">
        <v>28</v>
      </c>
      <c r="D201">
        <v>3210</v>
      </c>
      <c r="Z201" s="26" t="s">
        <v>1620</v>
      </c>
      <c r="AA201" s="26" t="e">
        <f>INDEX(allsections[[S]:[Order]],MATCH(X201,allsections[SGUID],0),3)</f>
        <v>#N/A</v>
      </c>
      <c r="AB201" s="26" t="e">
        <f>INDEX(allsections[[S]:[Order]],MATCH(Y201,allsections[SGUID],0),3)</f>
        <v>#N/A</v>
      </c>
      <c r="AC201" t="s">
        <v>1621</v>
      </c>
    </row>
    <row r="202" spans="1:29" ht="90">
      <c r="A202" t="s">
        <v>641</v>
      </c>
      <c r="B202" s="25" t="s">
        <v>1622</v>
      </c>
      <c r="C202" s="25" t="s">
        <v>28</v>
      </c>
      <c r="D202">
        <v>2003</v>
      </c>
      <c r="Z202" s="26" t="s">
        <v>1623</v>
      </c>
      <c r="AA202" s="26" t="e">
        <f>INDEX(allsections[[S]:[Order]],MATCH(X202,allsections[SGUID],0),3)</f>
        <v>#N/A</v>
      </c>
      <c r="AB202" s="26" t="e">
        <f>INDEX(allsections[[S]:[Order]],MATCH(Y202,allsections[SGUID],0),3)</f>
        <v>#N/A</v>
      </c>
      <c r="AC202" t="s">
        <v>1624</v>
      </c>
    </row>
    <row r="203" spans="1:29" ht="90">
      <c r="A203" t="s">
        <v>1625</v>
      </c>
      <c r="B203" s="25" t="s">
        <v>1626</v>
      </c>
      <c r="C203" s="25" t="s">
        <v>28</v>
      </c>
      <c r="D203">
        <v>404</v>
      </c>
      <c r="Z203" s="26" t="s">
        <v>1627</v>
      </c>
      <c r="AA203" s="26" t="e">
        <f>INDEX(allsections[[S]:[Order]],MATCH(X203,allsections[SGUID],0),3)</f>
        <v>#N/A</v>
      </c>
      <c r="AB203" s="26" t="e">
        <f>INDEX(allsections[[S]:[Order]],MATCH(Y203,allsections[SGUID],0),3)</f>
        <v>#N/A</v>
      </c>
      <c r="AC203" t="s">
        <v>1628</v>
      </c>
    </row>
    <row r="204" spans="1:29" ht="60">
      <c r="A204" t="s">
        <v>1629</v>
      </c>
      <c r="B204" s="25" t="s">
        <v>1630</v>
      </c>
      <c r="C204" s="25" t="s">
        <v>28</v>
      </c>
      <c r="D204">
        <v>1202</v>
      </c>
      <c r="Z204" s="26" t="s">
        <v>1631</v>
      </c>
      <c r="AA204" s="26" t="e">
        <f>INDEX(allsections[[S]:[Order]],MATCH(X204,allsections[SGUID],0),3)</f>
        <v>#N/A</v>
      </c>
      <c r="AB204" s="26" t="e">
        <f>INDEX(allsections[[S]:[Order]],MATCH(Y204,allsections[SGUID],0),3)</f>
        <v>#N/A</v>
      </c>
      <c r="AC204" t="s">
        <v>1632</v>
      </c>
    </row>
    <row r="205" spans="1:29" ht="60">
      <c r="A205" t="s">
        <v>1633</v>
      </c>
      <c r="B205" s="25" t="s">
        <v>1634</v>
      </c>
      <c r="C205" s="25" t="s">
        <v>28</v>
      </c>
      <c r="D205">
        <v>2002</v>
      </c>
      <c r="Z205" s="26" t="s">
        <v>1635</v>
      </c>
      <c r="AA205" s="26" t="e">
        <f>INDEX(allsections[[S]:[Order]],MATCH(X205,allsections[SGUID],0),3)</f>
        <v>#N/A</v>
      </c>
      <c r="AB205" s="26" t="e">
        <f>INDEX(allsections[[S]:[Order]],MATCH(Y205,allsections[SGUID],0),3)</f>
        <v>#N/A</v>
      </c>
      <c r="AC205" t="s">
        <v>1636</v>
      </c>
    </row>
    <row r="206" spans="1:29" ht="75">
      <c r="A206" t="s">
        <v>1637</v>
      </c>
      <c r="B206" s="25" t="s">
        <v>1638</v>
      </c>
      <c r="C206" s="25" t="s">
        <v>28</v>
      </c>
      <c r="D206">
        <v>403</v>
      </c>
      <c r="Z206" s="26" t="s">
        <v>1639</v>
      </c>
      <c r="AA206" s="26" t="e">
        <f>INDEX(allsections[[S]:[Order]],MATCH(X206,allsections[SGUID],0),3)</f>
        <v>#N/A</v>
      </c>
      <c r="AB206" s="26" t="e">
        <f>INDEX(allsections[[S]:[Order]],MATCH(Y206,allsections[SGUID],0),3)</f>
        <v>#N/A</v>
      </c>
      <c r="AC206" t="s">
        <v>1640</v>
      </c>
    </row>
    <row r="207" spans="1:29" ht="75">
      <c r="A207" t="s">
        <v>1641</v>
      </c>
      <c r="B207" s="25" t="s">
        <v>1642</v>
      </c>
      <c r="C207" s="25" t="s">
        <v>28</v>
      </c>
      <c r="D207">
        <v>2001</v>
      </c>
      <c r="Z207" s="26" t="s">
        <v>1643</v>
      </c>
      <c r="AA207" s="26" t="e">
        <f>INDEX(allsections[[S]:[Order]],MATCH(X207,allsections[SGUID],0),3)</f>
        <v>#N/A</v>
      </c>
      <c r="AB207" s="26" t="e">
        <f>INDEX(allsections[[S]:[Order]],MATCH(Y207,allsections[SGUID],0),3)</f>
        <v>#N/A</v>
      </c>
      <c r="AC207" t="s">
        <v>1644</v>
      </c>
    </row>
    <row r="208" spans="1:29" ht="45">
      <c r="A208" t="s">
        <v>1645</v>
      </c>
      <c r="B208" s="25" t="s">
        <v>1646</v>
      </c>
      <c r="C208" s="25" t="s">
        <v>28</v>
      </c>
      <c r="D208">
        <v>709</v>
      </c>
      <c r="Z208" s="26" t="s">
        <v>1647</v>
      </c>
      <c r="AA208" s="26" t="e">
        <f>INDEX(allsections[[S]:[Order]],MATCH(X208,allsections[SGUID],0),3)</f>
        <v>#N/A</v>
      </c>
      <c r="AB208" s="26" t="e">
        <f>INDEX(allsections[[S]:[Order]],MATCH(Y208,allsections[SGUID],0),3)</f>
        <v>#N/A</v>
      </c>
      <c r="AC208" t="s">
        <v>1648</v>
      </c>
    </row>
    <row r="209" spans="1:29" ht="105">
      <c r="A209" t="s">
        <v>1649</v>
      </c>
      <c r="B209" s="25" t="s">
        <v>1650</v>
      </c>
      <c r="C209" s="25" t="s">
        <v>28</v>
      </c>
      <c r="D209">
        <v>3211</v>
      </c>
      <c r="Z209" s="26" t="s">
        <v>1651</v>
      </c>
      <c r="AA209" s="26" t="e">
        <f>INDEX(allsections[[S]:[Order]],MATCH(X209,allsections[SGUID],0),3)</f>
        <v>#N/A</v>
      </c>
      <c r="AB209" s="26" t="e">
        <f>INDEX(allsections[[S]:[Order]],MATCH(Y209,allsections[SGUID],0),3)</f>
        <v>#N/A</v>
      </c>
      <c r="AC209" t="s">
        <v>1652</v>
      </c>
    </row>
    <row r="210" spans="1:29" ht="90">
      <c r="A210" t="s">
        <v>1653</v>
      </c>
      <c r="B210" s="25" t="s">
        <v>1654</v>
      </c>
      <c r="C210" s="25" t="s">
        <v>28</v>
      </c>
      <c r="D210">
        <v>3206</v>
      </c>
      <c r="Z210" s="26" t="s">
        <v>1655</v>
      </c>
      <c r="AA210" s="26" t="e">
        <f>INDEX(allsections[[S]:[Order]],MATCH(X210,allsections[SGUID],0),3)</f>
        <v>#N/A</v>
      </c>
      <c r="AB210" s="26" t="e">
        <f>INDEX(allsections[[S]:[Order]],MATCH(Y210,allsections[SGUID],0),3)</f>
        <v>#N/A</v>
      </c>
      <c r="AC210" t="s">
        <v>1656</v>
      </c>
    </row>
    <row r="211" spans="1:29" ht="90">
      <c r="A211" t="s">
        <v>1657</v>
      </c>
      <c r="B211" s="25" t="s">
        <v>1658</v>
      </c>
      <c r="C211" s="25" t="s">
        <v>28</v>
      </c>
      <c r="D211">
        <v>703</v>
      </c>
      <c r="Z211" s="26" t="s">
        <v>1659</v>
      </c>
      <c r="AA211" s="26" t="e">
        <f>INDEX(allsections[[S]:[Order]],MATCH(X211,allsections[SGUID],0),3)</f>
        <v>#N/A</v>
      </c>
      <c r="AB211" s="26" t="e">
        <f>INDEX(allsections[[S]:[Order]],MATCH(Y211,allsections[SGUID],0),3)</f>
        <v>#N/A</v>
      </c>
      <c r="AC211" t="s">
        <v>1660</v>
      </c>
    </row>
    <row r="212" spans="1:29" ht="90">
      <c r="A212" t="s">
        <v>1661</v>
      </c>
      <c r="B212" s="25" t="s">
        <v>1662</v>
      </c>
      <c r="C212" s="25" t="s">
        <v>28</v>
      </c>
      <c r="D212">
        <v>3205</v>
      </c>
      <c r="Z212" s="26" t="s">
        <v>1663</v>
      </c>
      <c r="AA212" s="26" t="e">
        <f>INDEX(allsections[[S]:[Order]],MATCH(X212,allsections[SGUID],0),3)</f>
        <v>#N/A</v>
      </c>
      <c r="AB212" s="26" t="e">
        <f>INDEX(allsections[[S]:[Order]],MATCH(Y212,allsections[SGUID],0),3)</f>
        <v>#N/A</v>
      </c>
      <c r="AC212" t="s">
        <v>1664</v>
      </c>
    </row>
    <row r="213" spans="1:29" ht="90">
      <c r="A213" t="s">
        <v>1665</v>
      </c>
      <c r="B213" s="25" t="s">
        <v>1666</v>
      </c>
      <c r="C213" s="25" t="s">
        <v>28</v>
      </c>
      <c r="D213">
        <v>707</v>
      </c>
      <c r="Z213" s="26" t="s">
        <v>1667</v>
      </c>
      <c r="AA213" s="26" t="e">
        <f>INDEX(allsections[[S]:[Order]],MATCH(X213,allsections[SGUID],0),3)</f>
        <v>#N/A</v>
      </c>
      <c r="AB213" s="26" t="e">
        <f>INDEX(allsections[[S]:[Order]],MATCH(Y213,allsections[SGUID],0),3)</f>
        <v>#N/A</v>
      </c>
      <c r="AC213" t="s">
        <v>1668</v>
      </c>
    </row>
    <row r="214" spans="1:29" ht="105">
      <c r="A214" t="s">
        <v>1669</v>
      </c>
      <c r="B214" s="25" t="s">
        <v>1670</v>
      </c>
      <c r="C214" s="25" t="s">
        <v>28</v>
      </c>
      <c r="D214">
        <v>1902</v>
      </c>
      <c r="Z214" s="26" t="s">
        <v>1671</v>
      </c>
      <c r="AA214" s="26" t="e">
        <f>INDEX(allsections[[S]:[Order]],MATCH(X214,allsections[SGUID],0),3)</f>
        <v>#N/A</v>
      </c>
      <c r="AB214" s="26" t="e">
        <f>INDEX(allsections[[S]:[Order]],MATCH(Y214,allsections[SGUID],0),3)</f>
        <v>#N/A</v>
      </c>
      <c r="AC214" t="s">
        <v>1672</v>
      </c>
    </row>
    <row r="215" spans="1:29" ht="60">
      <c r="A215" t="s">
        <v>1673</v>
      </c>
      <c r="B215" s="25" t="s">
        <v>1674</v>
      </c>
      <c r="C215" s="25" t="s">
        <v>28</v>
      </c>
      <c r="D215">
        <v>3204</v>
      </c>
      <c r="Z215" s="26" t="s">
        <v>1675</v>
      </c>
      <c r="AA215" s="26" t="e">
        <f>INDEX(allsections[[S]:[Order]],MATCH(X215,allsections[SGUID],0),3)</f>
        <v>#N/A</v>
      </c>
      <c r="AB215" s="26" t="e">
        <f>INDEX(allsections[[S]:[Order]],MATCH(Y215,allsections[SGUID],0),3)</f>
        <v>#N/A</v>
      </c>
      <c r="AC215" t="s">
        <v>1676</v>
      </c>
    </row>
    <row r="216" spans="1:29" ht="120">
      <c r="A216" t="s">
        <v>1677</v>
      </c>
      <c r="B216" s="25" t="s">
        <v>1678</v>
      </c>
      <c r="C216" s="25" t="s">
        <v>28</v>
      </c>
      <c r="D216">
        <v>706</v>
      </c>
      <c r="Z216" s="26" t="s">
        <v>1679</v>
      </c>
      <c r="AA216" s="26" t="e">
        <f>INDEX(allsections[[S]:[Order]],MATCH(X216,allsections[SGUID],0),3)</f>
        <v>#N/A</v>
      </c>
      <c r="AB216" s="26" t="e">
        <f>INDEX(allsections[[S]:[Order]],MATCH(Y216,allsections[SGUID],0),3)</f>
        <v>#N/A</v>
      </c>
      <c r="AC216" t="s">
        <v>1680</v>
      </c>
    </row>
    <row r="217" spans="1:29" ht="180">
      <c r="A217" t="s">
        <v>620</v>
      </c>
      <c r="B217" s="25" t="s">
        <v>1681</v>
      </c>
      <c r="C217" s="25" t="s">
        <v>28</v>
      </c>
      <c r="D217">
        <v>3209</v>
      </c>
      <c r="Z217" s="26" t="s">
        <v>1682</v>
      </c>
      <c r="AA217" s="26" t="e">
        <f>INDEX(allsections[[S]:[Order]],MATCH(X217,allsections[SGUID],0),3)</f>
        <v>#N/A</v>
      </c>
      <c r="AB217" s="26" t="e">
        <f>INDEX(allsections[[S]:[Order]],MATCH(Y217,allsections[SGUID],0),3)</f>
        <v>#N/A</v>
      </c>
      <c r="AC217" t="s">
        <v>1683</v>
      </c>
    </row>
    <row r="218" spans="1:29" ht="180">
      <c r="A218" t="s">
        <v>1684</v>
      </c>
      <c r="B218" s="25" t="s">
        <v>1685</v>
      </c>
      <c r="C218" s="25" t="s">
        <v>28</v>
      </c>
      <c r="D218">
        <v>704</v>
      </c>
      <c r="Z218" s="26" t="s">
        <v>1686</v>
      </c>
      <c r="AA218" s="26" t="e">
        <f>INDEX(allsections[[S]:[Order]],MATCH(X218,allsections[SGUID],0),3)</f>
        <v>#N/A</v>
      </c>
      <c r="AB218" s="26" t="e">
        <f>INDEX(allsections[[S]:[Order]],MATCH(Y218,allsections[SGUID],0),3)</f>
        <v>#N/A</v>
      </c>
      <c r="AC218" t="s">
        <v>1687</v>
      </c>
    </row>
    <row r="219" spans="1:29" ht="120">
      <c r="A219" t="s">
        <v>1688</v>
      </c>
      <c r="B219" s="25" t="s">
        <v>1689</v>
      </c>
      <c r="C219" s="25" t="s">
        <v>28</v>
      </c>
      <c r="D219">
        <v>3203</v>
      </c>
      <c r="Z219" s="26" t="s">
        <v>1690</v>
      </c>
      <c r="AA219" s="26" t="e">
        <f>INDEX(allsections[[S]:[Order]],MATCH(X219,allsections[SGUID],0),3)</f>
        <v>#N/A</v>
      </c>
      <c r="AB219" s="26" t="e">
        <f>INDEX(allsections[[S]:[Order]],MATCH(Y219,allsections[SGUID],0),3)</f>
        <v>#N/A</v>
      </c>
      <c r="AC219" t="s">
        <v>1691</v>
      </c>
    </row>
    <row r="220" spans="1:29" ht="14.45" customHeight="1">
      <c r="A220" t="s">
        <v>1692</v>
      </c>
      <c r="B220" s="25" t="s">
        <v>1693</v>
      </c>
      <c r="C220" s="25" t="s">
        <v>28</v>
      </c>
      <c r="D220">
        <v>3208</v>
      </c>
      <c r="Z220" s="26" t="s">
        <v>1694</v>
      </c>
      <c r="AA220" s="26" t="e">
        <f>INDEX(allsections[[S]:[Order]],MATCH(X220,allsections[SGUID],0),3)</f>
        <v>#N/A</v>
      </c>
      <c r="AB220" s="26" t="e">
        <f>INDEX(allsections[[S]:[Order]],MATCH(Y220,allsections[SGUID],0),3)</f>
        <v>#N/A</v>
      </c>
      <c r="AC220" t="s">
        <v>1695</v>
      </c>
    </row>
    <row r="221" spans="1:29" ht="90">
      <c r="A221" t="s">
        <v>1696</v>
      </c>
      <c r="B221" s="25" t="s">
        <v>1697</v>
      </c>
      <c r="C221" s="25" t="s">
        <v>28</v>
      </c>
      <c r="D221">
        <v>708</v>
      </c>
      <c r="Z221" s="26" t="s">
        <v>1698</v>
      </c>
      <c r="AA221" s="26" t="e">
        <f>INDEX(allsections[[S]:[Order]],MATCH(X221,allsections[SGUID],0),3)</f>
        <v>#N/A</v>
      </c>
      <c r="AB221" s="26" t="e">
        <f>INDEX(allsections[[S]:[Order]],MATCH(Y221,allsections[SGUID],0),3)</f>
        <v>#N/A</v>
      </c>
      <c r="AC221" t="s">
        <v>1699</v>
      </c>
    </row>
    <row r="222" spans="1:29" ht="60">
      <c r="A222" t="s">
        <v>633</v>
      </c>
      <c r="B222" s="25" t="s">
        <v>1700</v>
      </c>
      <c r="C222" s="25" t="s">
        <v>28</v>
      </c>
      <c r="D222">
        <v>3202</v>
      </c>
      <c r="Z222" s="26" t="s">
        <v>1701</v>
      </c>
      <c r="AA222" s="26" t="e">
        <f>INDEX(allsections[[S]:[Order]],MATCH(X222,allsections[SGUID],0),3)</f>
        <v>#N/A</v>
      </c>
      <c r="AB222" s="26" t="e">
        <f>INDEX(allsections[[S]:[Order]],MATCH(Y222,allsections[SGUID],0),3)</f>
        <v>#N/A</v>
      </c>
      <c r="AC222" t="s">
        <v>1702</v>
      </c>
    </row>
    <row r="223" spans="1:29" ht="60">
      <c r="A223" t="s">
        <v>1703</v>
      </c>
      <c r="B223" s="25" t="s">
        <v>1704</v>
      </c>
      <c r="C223" s="25" t="s">
        <v>28</v>
      </c>
      <c r="D223">
        <v>702</v>
      </c>
      <c r="Z223" s="26" t="s">
        <v>1705</v>
      </c>
      <c r="AA223" s="26" t="e">
        <f>INDEX(allsections[[S]:[Order]],MATCH(X223,allsections[SGUID],0),3)</f>
        <v>#N/A</v>
      </c>
      <c r="AB223" s="26" t="e">
        <f>INDEX(allsections[[S]:[Order]],MATCH(Y223,allsections[SGUID],0),3)</f>
        <v>#N/A</v>
      </c>
      <c r="AC223" t="s">
        <v>1706</v>
      </c>
    </row>
    <row r="224" spans="1:29" ht="105">
      <c r="A224" t="s">
        <v>606</v>
      </c>
      <c r="B224" s="25" t="s">
        <v>1707</v>
      </c>
      <c r="C224" s="25" t="s">
        <v>28</v>
      </c>
      <c r="D224">
        <v>3201</v>
      </c>
      <c r="Z224" s="26" t="s">
        <v>1708</v>
      </c>
      <c r="AA224" s="26" t="e">
        <f>INDEX(allsections[[S]:[Order]],MATCH(X224,allsections[SGUID],0),3)</f>
        <v>#N/A</v>
      </c>
      <c r="AB224" s="26" t="e">
        <f>INDEX(allsections[[S]:[Order]],MATCH(Y224,allsections[SGUID],0),3)</f>
        <v>#N/A</v>
      </c>
      <c r="AC224" t="s">
        <v>1709</v>
      </c>
    </row>
    <row r="225" spans="1:29" ht="75">
      <c r="A225" t="s">
        <v>1710</v>
      </c>
      <c r="B225" s="25" t="s">
        <v>1711</v>
      </c>
      <c r="C225" s="25" t="s">
        <v>28</v>
      </c>
      <c r="D225">
        <v>1901</v>
      </c>
      <c r="Z225" s="26" t="s">
        <v>1712</v>
      </c>
      <c r="AA225" s="26" t="e">
        <f>INDEX(allsections[[S]:[Order]],MATCH(X225,allsections[SGUID],0),3)</f>
        <v>#N/A</v>
      </c>
      <c r="AB225" s="26" t="e">
        <f>INDEX(allsections[[S]:[Order]],MATCH(Y225,allsections[SGUID],0),3)</f>
        <v>#N/A</v>
      </c>
      <c r="AC225" t="s">
        <v>1713</v>
      </c>
    </row>
    <row r="226" spans="1:29" ht="30">
      <c r="A226" t="s">
        <v>1714</v>
      </c>
      <c r="B226" s="25" t="s">
        <v>1715</v>
      </c>
      <c r="C226" s="25" t="s">
        <v>28</v>
      </c>
      <c r="D226">
        <v>2902</v>
      </c>
      <c r="Z226" s="26" t="s">
        <v>1716</v>
      </c>
      <c r="AA226" s="26" t="e">
        <f>INDEX(allsections[[S]:[Order]],MATCH(X226,allsections[SGUID],0),3)</f>
        <v>#N/A</v>
      </c>
      <c r="AB226" s="26" t="e">
        <f>INDEX(allsections[[S]:[Order]],MATCH(Y226,allsections[SGUID],0),3)</f>
        <v>#N/A</v>
      </c>
      <c r="AC226" t="s">
        <v>1717</v>
      </c>
    </row>
    <row r="227" spans="1:29" ht="90">
      <c r="A227" t="s">
        <v>1718</v>
      </c>
      <c r="B227" s="25" t="s">
        <v>1719</v>
      </c>
      <c r="C227" s="25" t="s">
        <v>28</v>
      </c>
      <c r="D227">
        <v>407</v>
      </c>
      <c r="Z227" s="26" t="s">
        <v>1720</v>
      </c>
      <c r="AA227" s="26" t="e">
        <f>INDEX(allsections[[S]:[Order]],MATCH(X227,allsections[SGUID],0),3)</f>
        <v>#N/A</v>
      </c>
      <c r="AB227" s="26" t="e">
        <f>INDEX(allsections[[S]:[Order]],MATCH(Y227,allsections[SGUID],0),3)</f>
        <v>#N/A</v>
      </c>
      <c r="AC227" t="s">
        <v>1721</v>
      </c>
    </row>
    <row r="228" spans="1:29" ht="60">
      <c r="A228" t="s">
        <v>1722</v>
      </c>
      <c r="B228" s="25" t="s">
        <v>1723</v>
      </c>
      <c r="C228" s="25" t="s">
        <v>28</v>
      </c>
      <c r="D228">
        <v>2901</v>
      </c>
      <c r="Z228" s="26" t="s">
        <v>1724</v>
      </c>
      <c r="AA228" s="26" t="e">
        <f>INDEX(allsections[[S]:[Order]],MATCH(X228,allsections[SGUID],0),3)</f>
        <v>#N/A</v>
      </c>
      <c r="AB228" s="26" t="e">
        <f>INDEX(allsections[[S]:[Order]],MATCH(Y228,allsections[SGUID],0),3)</f>
        <v>#N/A</v>
      </c>
      <c r="AC228" t="s">
        <v>1725</v>
      </c>
    </row>
    <row r="229" spans="1:29" ht="30">
      <c r="A229" t="s">
        <v>1726</v>
      </c>
      <c r="B229" s="25" t="s">
        <v>1727</v>
      </c>
      <c r="C229" s="25" t="s">
        <v>28</v>
      </c>
      <c r="D229">
        <v>2007</v>
      </c>
      <c r="Z229" s="26" t="s">
        <v>1728</v>
      </c>
      <c r="AA229" s="26" t="e">
        <f>INDEX(allsections[[S]:[Order]],MATCH(X229,allsections[SGUID],0),3)</f>
        <v>#N/A</v>
      </c>
      <c r="AB229" s="26" t="e">
        <f>INDEX(allsections[[S]:[Order]],MATCH(Y229,allsections[SGUID],0),3)</f>
        <v>#N/A</v>
      </c>
      <c r="AC229" t="s">
        <v>1729</v>
      </c>
    </row>
    <row r="230" spans="1:29" ht="60">
      <c r="A230" t="s">
        <v>1730</v>
      </c>
      <c r="B230" s="25" t="s">
        <v>1731</v>
      </c>
      <c r="C230" s="25" t="s">
        <v>28</v>
      </c>
      <c r="D230">
        <v>2903</v>
      </c>
      <c r="Z230" s="26" t="s">
        <v>1732</v>
      </c>
      <c r="AA230" s="26" t="e">
        <f>INDEX(allsections[[S]:[Order]],MATCH(X230,allsections[SGUID],0),3)</f>
        <v>#N/A</v>
      </c>
      <c r="AB230" s="26" t="e">
        <f>INDEX(allsections[[S]:[Order]],MATCH(Y230,allsections[SGUID],0),3)</f>
        <v>#N/A</v>
      </c>
      <c r="AC230" t="s">
        <v>1733</v>
      </c>
    </row>
    <row r="231" spans="1:29" ht="45">
      <c r="A231" t="s">
        <v>1734</v>
      </c>
      <c r="B231" s="25" t="s">
        <v>1735</v>
      </c>
      <c r="C231" s="25" t="s">
        <v>28</v>
      </c>
      <c r="D231">
        <v>405</v>
      </c>
      <c r="Z231" s="26" t="s">
        <v>1736</v>
      </c>
      <c r="AA231" s="26" t="e">
        <f>INDEX(allsections[[S]:[Order]],MATCH(X231,allsections[SGUID],0),3)</f>
        <v>#N/A</v>
      </c>
      <c r="AB231" s="26" t="e">
        <f>INDEX(allsections[[S]:[Order]],MATCH(Y231,allsections[SGUID],0),3)</f>
        <v>#N/A</v>
      </c>
      <c r="AC231" t="s">
        <v>1737</v>
      </c>
    </row>
    <row r="232" spans="1:29" ht="45">
      <c r="A232" t="s">
        <v>1738</v>
      </c>
      <c r="B232" s="25" t="s">
        <v>1739</v>
      </c>
      <c r="C232" s="25" t="s">
        <v>28</v>
      </c>
      <c r="D232">
        <v>304</v>
      </c>
      <c r="Z232" s="26" t="s">
        <v>1740</v>
      </c>
      <c r="AA232" s="26" t="e">
        <f>INDEX(allsections[[S]:[Order]],MATCH(X232,allsections[SGUID],0),3)</f>
        <v>#N/A</v>
      </c>
      <c r="AB232" s="26" t="e">
        <f>INDEX(allsections[[S]:[Order]],MATCH(Y232,allsections[SGUID],0),3)</f>
        <v>#N/A</v>
      </c>
      <c r="AC232" t="s">
        <v>1741</v>
      </c>
    </row>
    <row r="233" spans="1:29" ht="90">
      <c r="A233" t="s">
        <v>1742</v>
      </c>
      <c r="B233" s="25" t="s">
        <v>1743</v>
      </c>
      <c r="C233" s="25" t="s">
        <v>28</v>
      </c>
      <c r="D233">
        <v>302</v>
      </c>
      <c r="Z233" s="26" t="s">
        <v>1744</v>
      </c>
      <c r="AA233" s="26" t="e">
        <f>INDEX(allsections[[S]:[Order]],MATCH(X233,allsections[SGUID],0),3)</f>
        <v>#N/A</v>
      </c>
      <c r="AB233" s="26" t="e">
        <f>INDEX(allsections[[S]:[Order]],MATCH(Y233,allsections[SGUID],0),3)</f>
        <v>#N/A</v>
      </c>
      <c r="AC233" t="s">
        <v>1745</v>
      </c>
    </row>
    <row r="234" spans="1:29" ht="60">
      <c r="A234" t="s">
        <v>1746</v>
      </c>
      <c r="B234" s="25" t="s">
        <v>1747</v>
      </c>
      <c r="C234" s="25" t="s">
        <v>28</v>
      </c>
      <c r="D234">
        <v>301</v>
      </c>
      <c r="Z234" s="26" t="s">
        <v>1748</v>
      </c>
      <c r="AA234" s="26" t="e">
        <f>INDEX(allsections[[S]:[Order]],MATCH(X234,allsections[SGUID],0),3)</f>
        <v>#N/A</v>
      </c>
      <c r="AB234" s="26" t="e">
        <f>INDEX(allsections[[S]:[Order]],MATCH(Y234,allsections[SGUID],0),3)</f>
        <v>#N/A</v>
      </c>
      <c r="AC234" t="s">
        <v>1749</v>
      </c>
    </row>
    <row r="235" spans="1:29" ht="45">
      <c r="A235" t="s">
        <v>782</v>
      </c>
      <c r="B235" s="25" t="s">
        <v>1750</v>
      </c>
      <c r="C235" s="25" t="s">
        <v>28</v>
      </c>
      <c r="D235">
        <v>3305</v>
      </c>
      <c r="Z235" s="26" t="s">
        <v>1751</v>
      </c>
      <c r="AA235" s="26" t="e">
        <f>INDEX(allsections[[S]:[Order]],MATCH(X235,allsections[SGUID],0),3)</f>
        <v>#N/A</v>
      </c>
      <c r="AB235" s="26" t="e">
        <f>INDEX(allsections[[S]:[Order]],MATCH(Y235,allsections[SGUID],0),3)</f>
        <v>#N/A</v>
      </c>
      <c r="AC235" t="s">
        <v>1752</v>
      </c>
    </row>
    <row r="236" spans="1:29" ht="90">
      <c r="A236" t="s">
        <v>1753</v>
      </c>
      <c r="B236" s="25" t="s">
        <v>1754</v>
      </c>
      <c r="C236" s="25" t="s">
        <v>28</v>
      </c>
      <c r="D236">
        <v>2203</v>
      </c>
      <c r="Z236" s="26" t="s">
        <v>1755</v>
      </c>
      <c r="AA236" s="26" t="e">
        <f>INDEX(allsections[[S]:[Order]],MATCH(X236,allsections[SGUID],0),3)</f>
        <v>#N/A</v>
      </c>
      <c r="AB236" s="26" t="e">
        <f>INDEX(allsections[[S]:[Order]],MATCH(Y236,allsections[SGUID],0),3)</f>
        <v>#N/A</v>
      </c>
      <c r="AC236" t="s">
        <v>1756</v>
      </c>
    </row>
    <row r="237" spans="1:29" ht="45">
      <c r="A237" t="s">
        <v>775</v>
      </c>
      <c r="B237" s="25" t="s">
        <v>1757</v>
      </c>
      <c r="C237" s="25" t="s">
        <v>28</v>
      </c>
      <c r="D237">
        <v>3304</v>
      </c>
      <c r="Z237" s="26" t="s">
        <v>1758</v>
      </c>
      <c r="AA237" s="26" t="e">
        <f>INDEX(allsections[[S]:[Order]],MATCH(X237,allsections[SGUID],0),3)</f>
        <v>#N/A</v>
      </c>
      <c r="AB237" s="26" t="e">
        <f>INDEX(allsections[[S]:[Order]],MATCH(Y237,allsections[SGUID],0),3)</f>
        <v>#N/A</v>
      </c>
      <c r="AC237" t="s">
        <v>1759</v>
      </c>
    </row>
    <row r="238" spans="1:29" ht="75">
      <c r="A238" t="s">
        <v>789</v>
      </c>
      <c r="B238" s="25" t="s">
        <v>1760</v>
      </c>
      <c r="C238" s="25" t="s">
        <v>28</v>
      </c>
      <c r="D238">
        <v>3303</v>
      </c>
      <c r="Z238" s="26" t="s">
        <v>1761</v>
      </c>
      <c r="AA238" s="26" t="e">
        <f>INDEX(allsections[[S]:[Order]],MATCH(X238,allsections[SGUID],0),3)</f>
        <v>#N/A</v>
      </c>
      <c r="AB238" s="26" t="e">
        <f>INDEX(allsections[[S]:[Order]],MATCH(Y238,allsections[SGUID],0),3)</f>
        <v>#N/A</v>
      </c>
      <c r="AC238" t="s">
        <v>1762</v>
      </c>
    </row>
    <row r="239" spans="1:29" ht="45">
      <c r="A239" t="s">
        <v>796</v>
      </c>
      <c r="B239" s="25" t="s">
        <v>1763</v>
      </c>
      <c r="C239" s="25" t="s">
        <v>28</v>
      </c>
      <c r="D239">
        <v>3302</v>
      </c>
      <c r="Z239" s="26" t="s">
        <v>1764</v>
      </c>
      <c r="AA239" s="26" t="e">
        <f>INDEX(allsections[[S]:[Order]],MATCH(X239,allsections[SGUID],0),3)</f>
        <v>#N/A</v>
      </c>
      <c r="AB239" s="26" t="e">
        <f>INDEX(allsections[[S]:[Order]],MATCH(Y239,allsections[SGUID],0),3)</f>
        <v>#N/A</v>
      </c>
      <c r="AC239" t="s">
        <v>1765</v>
      </c>
    </row>
    <row r="240" spans="1:29" ht="120">
      <c r="A240" t="s">
        <v>809</v>
      </c>
      <c r="B240" s="25" t="s">
        <v>1766</v>
      </c>
      <c r="C240" s="25" t="s">
        <v>28</v>
      </c>
      <c r="D240">
        <v>3301</v>
      </c>
      <c r="Z240" s="26" t="s">
        <v>1767</v>
      </c>
      <c r="AA240" s="26" t="e">
        <f>INDEX(allsections[[S]:[Order]],MATCH(X240,allsections[SGUID],0),3)</f>
        <v>#N/A</v>
      </c>
      <c r="AB240" s="26" t="e">
        <f>INDEX(allsections[[S]:[Order]],MATCH(Y240,allsections[SGUID],0),3)</f>
        <v>#N/A</v>
      </c>
      <c r="AC240" t="s">
        <v>1768</v>
      </c>
    </row>
    <row r="241" spans="1:29" ht="120">
      <c r="A241" t="s">
        <v>1769</v>
      </c>
      <c r="B241" s="25" t="s">
        <v>1770</v>
      </c>
      <c r="C241" s="25" t="s">
        <v>1771</v>
      </c>
      <c r="D241">
        <v>2008</v>
      </c>
      <c r="Z241" s="26" t="s">
        <v>1772</v>
      </c>
      <c r="AA241" s="26" t="e">
        <f>INDEX(allsections[[S]:[Order]],MATCH(X241,allsections[SGUID],0),3)</f>
        <v>#N/A</v>
      </c>
      <c r="AB241" s="26" t="e">
        <f>INDEX(allsections[[S]:[Order]],MATCH(Y241,allsections[SGUID],0),3)</f>
        <v>#N/A</v>
      </c>
      <c r="AC241" t="s">
        <v>1773</v>
      </c>
    </row>
    <row r="242" spans="1:29" ht="45">
      <c r="A242" t="s">
        <v>1774</v>
      </c>
      <c r="B242" s="25" t="s">
        <v>1775</v>
      </c>
      <c r="C242" s="25" t="s">
        <v>28</v>
      </c>
      <c r="D242">
        <v>3002</v>
      </c>
      <c r="Z242" s="26" t="s">
        <v>1776</v>
      </c>
      <c r="AA242" s="26" t="e">
        <f>INDEX(allsections[[S]:[Order]],MATCH(X242,allsections[SGUID],0),3)</f>
        <v>#N/A</v>
      </c>
      <c r="AB242" s="26" t="e">
        <f>INDEX(allsections[[S]:[Order]],MATCH(Y242,allsections[SGUID],0),3)</f>
        <v>#N/A</v>
      </c>
      <c r="AC242" t="s">
        <v>1777</v>
      </c>
    </row>
    <row r="243" spans="1:29" ht="75">
      <c r="A243" t="s">
        <v>1778</v>
      </c>
      <c r="B243" s="25" t="s">
        <v>1779</v>
      </c>
      <c r="C243" s="25" t="s">
        <v>28</v>
      </c>
      <c r="D243">
        <v>3003</v>
      </c>
      <c r="Z243" s="26" t="s">
        <v>1780</v>
      </c>
      <c r="AA243" s="26" t="e">
        <f>INDEX(allsections[[S]:[Order]],MATCH(X243,allsections[SGUID],0),3)</f>
        <v>#N/A</v>
      </c>
      <c r="AB243" s="26" t="e">
        <f>INDEX(allsections[[S]:[Order]],MATCH(Y243,allsections[SGUID],0),3)</f>
        <v>#N/A</v>
      </c>
      <c r="AC243" t="s">
        <v>1781</v>
      </c>
    </row>
    <row r="244" spans="1:29" ht="45">
      <c r="A244" t="s">
        <v>1782</v>
      </c>
      <c r="B244" s="25" t="s">
        <v>1783</v>
      </c>
      <c r="C244" s="25" t="s">
        <v>28</v>
      </c>
      <c r="D244">
        <v>504</v>
      </c>
      <c r="Z244" s="26" t="s">
        <v>1784</v>
      </c>
      <c r="AA244" s="26" t="e">
        <f>INDEX(allsections[[S]:[Order]],MATCH(X244,allsections[SGUID],0),3)</f>
        <v>#N/A</v>
      </c>
      <c r="AB244" s="26" t="e">
        <f>INDEX(allsections[[S]:[Order]],MATCH(Y244,allsections[SGUID],0),3)</f>
        <v>#N/A</v>
      </c>
      <c r="AC244" t="s">
        <v>1785</v>
      </c>
    </row>
    <row r="245" spans="1:29" ht="409.5">
      <c r="A245" t="s">
        <v>742</v>
      </c>
      <c r="B245" s="25" t="s">
        <v>1786</v>
      </c>
      <c r="C245" s="25" t="s">
        <v>1009</v>
      </c>
      <c r="D245">
        <v>3005</v>
      </c>
      <c r="Z245" s="26" t="s">
        <v>1787</v>
      </c>
      <c r="AA245" s="26" t="e">
        <f>INDEX(allsections[[S]:[Order]],MATCH(X245,allsections[SGUID],0),3)</f>
        <v>#N/A</v>
      </c>
      <c r="AB245" s="26" t="e">
        <f>INDEX(allsections[[S]:[Order]],MATCH(Y245,allsections[SGUID],0),3)</f>
        <v>#N/A</v>
      </c>
      <c r="AC245" t="s">
        <v>1788</v>
      </c>
    </row>
    <row r="246" spans="1:29" ht="45">
      <c r="A246" t="s">
        <v>1789</v>
      </c>
      <c r="B246" s="25" t="s">
        <v>1790</v>
      </c>
      <c r="C246" s="25" t="s">
        <v>28</v>
      </c>
      <c r="D246">
        <v>3004</v>
      </c>
      <c r="Z246" s="26" t="s">
        <v>1791</v>
      </c>
      <c r="AA246" s="26" t="e">
        <f>INDEX(allsections[[S]:[Order]],MATCH(X246,allsections[SGUID],0),3)</f>
        <v>#N/A</v>
      </c>
      <c r="AB246" s="26" t="e">
        <f>INDEX(allsections[[S]:[Order]],MATCH(Y246,allsections[SGUID],0),3)</f>
        <v>#N/A</v>
      </c>
      <c r="AC246" t="s">
        <v>1792</v>
      </c>
    </row>
    <row r="247" spans="1:29" ht="90">
      <c r="A247" t="s">
        <v>1793</v>
      </c>
      <c r="B247" s="25" t="s">
        <v>1794</v>
      </c>
      <c r="C247" s="25" t="s">
        <v>1795</v>
      </c>
      <c r="D247">
        <v>604</v>
      </c>
      <c r="Z247" s="26" t="s">
        <v>1796</v>
      </c>
      <c r="AA247" s="26" t="e">
        <f>INDEX(allsections[[S]:[Order]],MATCH(X247,allsections[SGUID],0),3)</f>
        <v>#N/A</v>
      </c>
      <c r="AB247" s="26" t="e">
        <f>INDEX(allsections[[S]:[Order]],MATCH(Y247,allsections[SGUID],0),3)</f>
        <v>#N/A</v>
      </c>
      <c r="AC247" t="s">
        <v>1797</v>
      </c>
    </row>
    <row r="248" spans="1:29" ht="90">
      <c r="A248" t="s">
        <v>1798</v>
      </c>
      <c r="B248" s="25" t="s">
        <v>1799</v>
      </c>
      <c r="C248" s="25" t="s">
        <v>28</v>
      </c>
      <c r="D248">
        <v>3006</v>
      </c>
      <c r="Z248" s="26" t="s">
        <v>1800</v>
      </c>
      <c r="AA248" s="26" t="e">
        <f>INDEX(allsections[[S]:[Order]],MATCH(X248,allsections[SGUID],0),3)</f>
        <v>#N/A</v>
      </c>
      <c r="AB248" s="26" t="e">
        <f>INDEX(allsections[[S]:[Order]],MATCH(Y248,allsections[SGUID],0),3)</f>
        <v>#N/A</v>
      </c>
      <c r="AC248" t="s">
        <v>1801</v>
      </c>
    </row>
    <row r="249" spans="1:29" ht="90">
      <c r="A249" t="s">
        <v>1802</v>
      </c>
      <c r="B249" s="25" t="s">
        <v>1803</v>
      </c>
      <c r="C249" s="25" t="s">
        <v>28</v>
      </c>
      <c r="D249">
        <v>502</v>
      </c>
      <c r="Z249" s="26" t="s">
        <v>1804</v>
      </c>
      <c r="AA249" s="26" t="e">
        <f>INDEX(allsections[[S]:[Order]],MATCH(X249,allsections[SGUID],0),3)</f>
        <v>#N/A</v>
      </c>
      <c r="AB249" s="26" t="e">
        <f>INDEX(allsections[[S]:[Order]],MATCH(Y249,allsections[SGUID],0),3)</f>
        <v>#N/A</v>
      </c>
      <c r="AC249" t="s">
        <v>1805</v>
      </c>
    </row>
    <row r="250" spans="1:29" ht="60">
      <c r="A250" t="s">
        <v>1806</v>
      </c>
      <c r="B250" s="25" t="s">
        <v>1807</v>
      </c>
      <c r="C250" s="25" t="s">
        <v>28</v>
      </c>
      <c r="D250">
        <v>501</v>
      </c>
      <c r="Z250" s="26" t="s">
        <v>1808</v>
      </c>
      <c r="AA250" s="26" t="e">
        <f>INDEX(allsections[[S]:[Order]],MATCH(X250,allsections[SGUID],0),3)</f>
        <v>#N/A</v>
      </c>
      <c r="AB250" s="26" t="e">
        <f>INDEX(allsections[[S]:[Order]],MATCH(Y250,allsections[SGUID],0),3)</f>
        <v>#N/A</v>
      </c>
      <c r="AC250" t="s">
        <v>1809</v>
      </c>
    </row>
    <row r="251" spans="1:29" ht="120">
      <c r="A251" t="s">
        <v>735</v>
      </c>
      <c r="B251" s="25" t="s">
        <v>1810</v>
      </c>
      <c r="C251" s="25" t="s">
        <v>28</v>
      </c>
      <c r="D251">
        <v>3001</v>
      </c>
      <c r="Z251" s="26" t="s">
        <v>1811</v>
      </c>
      <c r="AA251" s="26" t="e">
        <f>INDEX(allsections[[S]:[Order]],MATCH(X251,allsections[SGUID],0),3)</f>
        <v>#N/A</v>
      </c>
      <c r="AB251" s="26" t="e">
        <f>INDEX(allsections[[S]:[Order]],MATCH(Y251,allsections[SGUID],0),3)</f>
        <v>#N/A</v>
      </c>
      <c r="AC251" t="s">
        <v>1812</v>
      </c>
    </row>
    <row r="252" spans="1:29" ht="45">
      <c r="A252" t="s">
        <v>1813</v>
      </c>
      <c r="B252" s="25" t="s">
        <v>1814</v>
      </c>
      <c r="C252" s="25" t="s">
        <v>28</v>
      </c>
      <c r="D252">
        <v>3207</v>
      </c>
      <c r="Z252" s="26" t="s">
        <v>1815</v>
      </c>
      <c r="AA252" s="26" t="e">
        <f>INDEX(allsections[[S]:[Order]],MATCH(X252,allsections[SGUID],0),3)</f>
        <v>#N/A</v>
      </c>
      <c r="AB252" s="26" t="e">
        <f>INDEX(allsections[[S]:[Order]],MATCH(Y252,allsections[SGUID],0),3)</f>
        <v>#N/A</v>
      </c>
      <c r="AC252" t="s">
        <v>1816</v>
      </c>
    </row>
    <row r="253" spans="1:29" ht="105">
      <c r="A253" t="s">
        <v>1817</v>
      </c>
      <c r="B253" s="25" t="s">
        <v>1818</v>
      </c>
      <c r="C253" s="25" t="s">
        <v>28</v>
      </c>
      <c r="D253">
        <v>401</v>
      </c>
      <c r="Z253" s="26" t="s">
        <v>1819</v>
      </c>
      <c r="AA253" s="26" t="e">
        <f>INDEX(allsections[[S]:[Order]],MATCH(X253,allsections[SGUID],0),3)</f>
        <v>#N/A</v>
      </c>
      <c r="AB253" s="26" t="e">
        <f>INDEX(allsections[[S]:[Order]],MATCH(Y253,allsections[SGUID],0),3)</f>
        <v>#N/A</v>
      </c>
      <c r="AC253" t="s">
        <v>1820</v>
      </c>
    </row>
    <row r="254" spans="1:29" ht="75">
      <c r="A254" t="s">
        <v>1821</v>
      </c>
      <c r="B254" s="25" t="s">
        <v>1822</v>
      </c>
      <c r="C254" s="25" t="s">
        <v>28</v>
      </c>
      <c r="D254">
        <v>105</v>
      </c>
      <c r="Z254" s="26" t="s">
        <v>1823</v>
      </c>
      <c r="AA254" s="26" t="e">
        <f>INDEX(allsections[[S]:[Order]],MATCH(X254,allsections[SGUID],0),3)</f>
        <v>#N/A</v>
      </c>
      <c r="AB254" s="26" t="e">
        <f>INDEX(allsections[[S]:[Order]],MATCH(Y254,allsections[SGUID],0),3)</f>
        <v>#N/A</v>
      </c>
      <c r="AC254" t="s">
        <v>1824</v>
      </c>
    </row>
    <row r="255" spans="1:29" ht="90">
      <c r="A255" t="s">
        <v>1825</v>
      </c>
      <c r="B255" s="25" t="s">
        <v>1826</v>
      </c>
      <c r="C255" s="25" t="s">
        <v>28</v>
      </c>
      <c r="D255">
        <v>801</v>
      </c>
      <c r="Z255" s="26" t="s">
        <v>1827</v>
      </c>
      <c r="AA255" s="26" t="e">
        <f>INDEX(allsections[[S]:[Order]],MATCH(X255,allsections[SGUID],0),3)</f>
        <v>#N/A</v>
      </c>
      <c r="AB255" s="26" t="e">
        <f>INDEX(allsections[[S]:[Order]],MATCH(Y255,allsections[SGUID],0),3)</f>
        <v>#N/A</v>
      </c>
      <c r="AC255" t="s">
        <v>1828</v>
      </c>
    </row>
    <row r="256" spans="1:29" ht="60">
      <c r="A256" t="s">
        <v>1829</v>
      </c>
      <c r="B256" s="25" t="s">
        <v>1830</v>
      </c>
      <c r="C256" s="25" t="s">
        <v>28</v>
      </c>
      <c r="D256">
        <v>103</v>
      </c>
      <c r="Z256" s="26" t="s">
        <v>1831</v>
      </c>
      <c r="AA256" s="26" t="e">
        <f>INDEX(allsections[[S]:[Order]],MATCH(X256,allsections[SGUID],0),3)</f>
        <v>#N/A</v>
      </c>
      <c r="AB256" s="26" t="e">
        <f>INDEX(allsections[[S]:[Order]],MATCH(Y256,allsections[SGUID],0),3)</f>
        <v>#N/A</v>
      </c>
      <c r="AC256" t="s">
        <v>1832</v>
      </c>
    </row>
    <row r="257" spans="1:29" ht="75">
      <c r="A257" t="s">
        <v>1833</v>
      </c>
      <c r="B257" s="25" t="s">
        <v>1834</v>
      </c>
      <c r="C257" s="25" t="s">
        <v>28</v>
      </c>
      <c r="D257">
        <v>107</v>
      </c>
      <c r="Z257" s="26" t="s">
        <v>1835</v>
      </c>
      <c r="AA257" s="26" t="e">
        <f>INDEX(allsections[[S]:[Order]],MATCH(X257,allsections[SGUID],0),3)</f>
        <v>#N/A</v>
      </c>
      <c r="AB257" s="26" t="e">
        <f>INDEX(allsections[[S]:[Order]],MATCH(Y257,allsections[SGUID],0),3)</f>
        <v>#N/A</v>
      </c>
      <c r="AC257" t="s">
        <v>1836</v>
      </c>
    </row>
    <row r="258" spans="1:29" ht="45">
      <c r="A258" t="s">
        <v>1837</v>
      </c>
      <c r="B258" s="25" t="s">
        <v>1838</v>
      </c>
      <c r="C258" s="25" t="s">
        <v>28</v>
      </c>
      <c r="D258">
        <v>106</v>
      </c>
      <c r="Z258" s="26" t="s">
        <v>1839</v>
      </c>
      <c r="AA258" s="26" t="e">
        <f>INDEX(allsections[[S]:[Order]],MATCH(X258,allsections[SGUID],0),3)</f>
        <v>#N/A</v>
      </c>
      <c r="AB258" s="26" t="e">
        <f>INDEX(allsections[[S]:[Order]],MATCH(Y258,allsections[SGUID],0),3)</f>
        <v>#N/A</v>
      </c>
      <c r="AC258" t="s">
        <v>1840</v>
      </c>
    </row>
    <row r="259" spans="1:29" ht="75">
      <c r="A259" t="s">
        <v>1841</v>
      </c>
      <c r="B259" s="25" t="s">
        <v>1842</v>
      </c>
      <c r="C259" s="25" t="s">
        <v>28</v>
      </c>
      <c r="D259">
        <v>108</v>
      </c>
      <c r="Z259" s="26" t="s">
        <v>1843</v>
      </c>
      <c r="AA259" s="26" t="e">
        <f>INDEX(allsections[[S]:[Order]],MATCH(X259,allsections[SGUID],0),3)</f>
        <v>#N/A</v>
      </c>
      <c r="AB259" s="26" t="e">
        <f>INDEX(allsections[[S]:[Order]],MATCH(Y259,allsections[SGUID],0),3)</f>
        <v>#N/A</v>
      </c>
      <c r="AC259" t="s">
        <v>1844</v>
      </c>
    </row>
    <row r="260" spans="1:29" ht="45">
      <c r="A260" t="s">
        <v>1845</v>
      </c>
      <c r="B260" s="25" t="s">
        <v>1846</v>
      </c>
      <c r="C260" s="25" t="s">
        <v>28</v>
      </c>
      <c r="D260">
        <v>203</v>
      </c>
      <c r="Z260" s="26" t="s">
        <v>1847</v>
      </c>
      <c r="AA260" s="26" t="e">
        <f>INDEX(allsections[[S]:[Order]],MATCH(X260,allsections[SGUID],0),3)</f>
        <v>#N/A</v>
      </c>
      <c r="AB260" s="26" t="e">
        <f>INDEX(allsections[[S]:[Order]],MATCH(Y260,allsections[SGUID],0),3)</f>
        <v>#N/A</v>
      </c>
      <c r="AC260" t="s">
        <v>1848</v>
      </c>
    </row>
    <row r="261" spans="1:29" ht="409.5">
      <c r="A261" t="s">
        <v>1849</v>
      </c>
      <c r="B261" s="25" t="s">
        <v>1850</v>
      </c>
      <c r="C261" s="25" t="s">
        <v>1851</v>
      </c>
      <c r="D261">
        <v>202</v>
      </c>
      <c r="Z261" s="26" t="s">
        <v>1852</v>
      </c>
      <c r="AA261" s="26" t="e">
        <f>INDEX(allsections[[S]:[Order]],MATCH(X261,allsections[SGUID],0),3)</f>
        <v>#N/A</v>
      </c>
      <c r="AB261" s="26" t="e">
        <f>INDEX(allsections[[S]:[Order]],MATCH(Y261,allsections[SGUID],0),3)</f>
        <v>#N/A</v>
      </c>
      <c r="AC261" t="s">
        <v>1853</v>
      </c>
    </row>
    <row r="262" spans="1:29" ht="409.5">
      <c r="A262" t="s">
        <v>1854</v>
      </c>
      <c r="B262" s="25" t="s">
        <v>1855</v>
      </c>
      <c r="C262" s="25" t="s">
        <v>1856</v>
      </c>
      <c r="D262">
        <v>201</v>
      </c>
      <c r="Z262" s="26" t="s">
        <v>1857</v>
      </c>
      <c r="AA262" s="26" t="e">
        <f>INDEX(allsections[[S]:[Order]],MATCH(X262,allsections[SGUID],0),3)</f>
        <v>#N/A</v>
      </c>
      <c r="AB262" s="26" t="e">
        <f>INDEX(allsections[[S]:[Order]],MATCH(Y262,allsections[SGUID],0),3)</f>
        <v>#N/A</v>
      </c>
      <c r="AC262" t="s">
        <v>1858</v>
      </c>
    </row>
    <row r="263" spans="1:29" ht="60">
      <c r="A263" t="s">
        <v>1859</v>
      </c>
      <c r="B263" s="25" t="s">
        <v>1860</v>
      </c>
      <c r="C263" s="25" t="s">
        <v>28</v>
      </c>
      <c r="D263">
        <v>204</v>
      </c>
      <c r="Z263" s="26" t="s">
        <v>1861</v>
      </c>
      <c r="AA263" s="26" t="e">
        <f>INDEX(allsections[[S]:[Order]],MATCH(X263,allsections[SGUID],0),3)</f>
        <v>#N/A</v>
      </c>
      <c r="AB263" s="26" t="e">
        <f>INDEX(allsections[[S]:[Order]],MATCH(Y263,allsections[SGUID],0),3)</f>
        <v>#N/A</v>
      </c>
      <c r="AC263" t="s">
        <v>1862</v>
      </c>
    </row>
    <row r="264" spans="1:29" ht="60">
      <c r="A264" t="s">
        <v>1863</v>
      </c>
      <c r="B264" s="25" t="s">
        <v>1864</v>
      </c>
      <c r="C264" s="25" t="s">
        <v>28</v>
      </c>
      <c r="D264">
        <v>102</v>
      </c>
      <c r="Z264" s="26" t="s">
        <v>1865</v>
      </c>
      <c r="AA264" s="26" t="e">
        <f>INDEX(allsections[[S]:[Order]],MATCH(X264,allsections[SGUID],0),3)</f>
        <v>#N/A</v>
      </c>
      <c r="AB264" s="26" t="e">
        <f>INDEX(allsections[[S]:[Order]],MATCH(Y264,allsections[SGUID],0),3)</f>
        <v>#N/A</v>
      </c>
      <c r="AC264" t="s">
        <v>1866</v>
      </c>
    </row>
    <row r="265" spans="1:29" ht="90">
      <c r="A265" t="s">
        <v>1867</v>
      </c>
      <c r="B265" s="25" t="s">
        <v>1868</v>
      </c>
      <c r="C265" s="25" t="s">
        <v>28</v>
      </c>
      <c r="D265">
        <v>104</v>
      </c>
      <c r="Z265" s="26" t="s">
        <v>1869</v>
      </c>
      <c r="AA265" s="26" t="e">
        <f>INDEX(allsections[[S]:[Order]],MATCH(X265,allsections[SGUID],0),3)</f>
        <v>#N/A</v>
      </c>
      <c r="AB265" s="26" t="e">
        <f>INDEX(allsections[[S]:[Order]],MATCH(Y265,allsections[SGUID],0),3)</f>
        <v>#N/A</v>
      </c>
      <c r="AC265" t="s">
        <v>1870</v>
      </c>
    </row>
    <row r="266" spans="1:29" ht="90">
      <c r="A266" t="s">
        <v>1871</v>
      </c>
      <c r="B266" s="25" t="s">
        <v>1872</v>
      </c>
      <c r="C266" s="25" t="s">
        <v>28</v>
      </c>
      <c r="D266">
        <v>402</v>
      </c>
      <c r="Z266" s="26" t="s">
        <v>1873</v>
      </c>
      <c r="AA266" s="26" t="e">
        <f>INDEX(allsections[[S]:[Order]],MATCH(X266,allsections[SGUID],0),3)</f>
        <v>#N/A</v>
      </c>
      <c r="AB266" s="26" t="e">
        <f>INDEX(allsections[[S]:[Order]],MATCH(Y266,allsections[SGUID],0),3)</f>
        <v>#N/A</v>
      </c>
      <c r="AC266" t="s">
        <v>1874</v>
      </c>
    </row>
    <row r="267" spans="1:29">
      <c r="A267" t="s">
        <v>31</v>
      </c>
      <c r="B267" s="25" t="s">
        <v>28</v>
      </c>
      <c r="C267" s="25" t="s">
        <v>28</v>
      </c>
      <c r="Z267" s="26" t="s">
        <v>1875</v>
      </c>
      <c r="AA267" s="26" t="e">
        <f>INDEX(allsections[[S]:[Order]],MATCH(X267,allsections[SGUID],0),3)</f>
        <v>#N/A</v>
      </c>
      <c r="AB267" s="26" t="e">
        <f>INDEX(allsections[[S]:[Order]],MATCH(Y267,allsections[SGUID],0),3)</f>
        <v>#N/A</v>
      </c>
      <c r="AC267" t="s">
        <v>1876</v>
      </c>
    </row>
    <row r="268" spans="1:29" ht="45">
      <c r="A268" t="s">
        <v>1877</v>
      </c>
      <c r="B268" s="25" t="s">
        <v>1878</v>
      </c>
      <c r="C268" s="25" t="s">
        <v>28</v>
      </c>
      <c r="D268">
        <v>17</v>
      </c>
      <c r="Z268" s="26" t="s">
        <v>1879</v>
      </c>
      <c r="AA268" s="26" t="e">
        <f>INDEX(allsections[[S]:[Order]],MATCH(X268,allsections[SGUID],0),3)</f>
        <v>#N/A</v>
      </c>
      <c r="AB268" s="26" t="e">
        <f>INDEX(allsections[[S]:[Order]],MATCH(Y268,allsections[SGUID],0),3)</f>
        <v>#N/A</v>
      </c>
      <c r="AC268" t="s">
        <v>1880</v>
      </c>
    </row>
    <row r="269" spans="1:29" ht="375">
      <c r="A269" t="s">
        <v>1881</v>
      </c>
      <c r="B269" s="25" t="s">
        <v>1882</v>
      </c>
      <c r="C269" s="25" t="s">
        <v>1883</v>
      </c>
      <c r="D269">
        <v>12</v>
      </c>
      <c r="Z269" s="26" t="s">
        <v>1884</v>
      </c>
      <c r="AA269" s="26" t="e">
        <f>INDEX(allsections[[S]:[Order]],MATCH(X269,allsections[SGUID],0),3)</f>
        <v>#N/A</v>
      </c>
      <c r="AB269" s="26" t="e">
        <f>INDEX(allsections[[S]:[Order]],MATCH(Y269,allsections[SGUID],0),3)</f>
        <v>#N/A</v>
      </c>
      <c r="AC269" t="s">
        <v>1885</v>
      </c>
    </row>
    <row r="270" spans="1:29" ht="45">
      <c r="A270" t="s">
        <v>1886</v>
      </c>
      <c r="B270" s="25" t="s">
        <v>1887</v>
      </c>
      <c r="C270" s="25" t="s">
        <v>28</v>
      </c>
      <c r="D270">
        <v>27</v>
      </c>
      <c r="Z270" s="26" t="s">
        <v>1888</v>
      </c>
      <c r="AA270" s="26" t="e">
        <f>INDEX(allsections[[S]:[Order]],MATCH(X270,allsections[SGUID],0),3)</f>
        <v>#N/A</v>
      </c>
      <c r="AB270" s="26" t="e">
        <f>INDEX(allsections[[S]:[Order]],MATCH(Y270,allsections[SGUID],0),3)</f>
        <v>#N/A</v>
      </c>
      <c r="AC270" t="s">
        <v>1889</v>
      </c>
    </row>
    <row r="271" spans="1:29" ht="75">
      <c r="A271" t="s">
        <v>1890</v>
      </c>
      <c r="B271" s="25" t="s">
        <v>1891</v>
      </c>
      <c r="C271" s="25" t="s">
        <v>28</v>
      </c>
      <c r="D271">
        <v>26</v>
      </c>
      <c r="Z271" s="26" t="s">
        <v>1892</v>
      </c>
      <c r="AA271" s="26" t="e">
        <f>INDEX(allsections[[S]:[Order]],MATCH(X271,allsections[SGUID],0),3)</f>
        <v>#N/A</v>
      </c>
      <c r="AB271" s="26" t="e">
        <f>INDEX(allsections[[S]:[Order]],MATCH(Y271,allsections[SGUID],0),3)</f>
        <v>#N/A</v>
      </c>
      <c r="AC271" t="s">
        <v>1893</v>
      </c>
    </row>
    <row r="272" spans="1:29" ht="105">
      <c r="A272" t="s">
        <v>1894</v>
      </c>
      <c r="B272" s="25" t="s">
        <v>1895</v>
      </c>
      <c r="C272" s="25" t="s">
        <v>28</v>
      </c>
      <c r="D272">
        <v>25</v>
      </c>
      <c r="Z272" s="26" t="s">
        <v>1896</v>
      </c>
      <c r="AA272" s="26" t="e">
        <f>INDEX(allsections[[S]:[Order]],MATCH(X272,allsections[SGUID],0),3)</f>
        <v>#N/A</v>
      </c>
      <c r="AB272" s="26" t="e">
        <f>INDEX(allsections[[S]:[Order]],MATCH(Y272,allsections[SGUID],0),3)</f>
        <v>#N/A</v>
      </c>
      <c r="AC272" t="s">
        <v>1897</v>
      </c>
    </row>
    <row r="273" spans="1:29" ht="120">
      <c r="A273" t="s">
        <v>1898</v>
      </c>
      <c r="B273" s="25" t="s">
        <v>1899</v>
      </c>
      <c r="C273" s="25" t="s">
        <v>28</v>
      </c>
      <c r="D273">
        <v>24</v>
      </c>
      <c r="Z273" s="26" t="s">
        <v>1900</v>
      </c>
      <c r="AA273" s="26" t="e">
        <f>INDEX(allsections[[S]:[Order]],MATCH(X273,allsections[SGUID],0),3)</f>
        <v>#N/A</v>
      </c>
      <c r="AB273" s="26" t="e">
        <f>INDEX(allsections[[S]:[Order]],MATCH(Y273,allsections[SGUID],0),3)</f>
        <v>#N/A</v>
      </c>
      <c r="AC273" t="s">
        <v>1901</v>
      </c>
    </row>
    <row r="274" spans="1:29" ht="409.5">
      <c r="A274" t="s">
        <v>1902</v>
      </c>
      <c r="B274" s="25" t="s">
        <v>1903</v>
      </c>
      <c r="C274" s="25" t="s">
        <v>1904</v>
      </c>
      <c r="D274">
        <v>1</v>
      </c>
      <c r="Z274" s="26" t="s">
        <v>1905</v>
      </c>
      <c r="AA274" s="26" t="e">
        <f>INDEX(allsections[[S]:[Order]],MATCH(X274,allsections[SGUID],0),3)</f>
        <v>#N/A</v>
      </c>
      <c r="AB274" s="26" t="e">
        <f>INDEX(allsections[[S]:[Order]],MATCH(Y274,allsections[SGUID],0),3)</f>
        <v>#N/A</v>
      </c>
      <c r="AC274" t="s">
        <v>1906</v>
      </c>
    </row>
    <row r="275" spans="1:29" ht="75">
      <c r="A275" t="s">
        <v>1907</v>
      </c>
      <c r="B275" s="25" t="s">
        <v>1908</v>
      </c>
      <c r="C275" s="25" t="s">
        <v>28</v>
      </c>
      <c r="D275">
        <v>31</v>
      </c>
      <c r="Z275" s="26" t="s">
        <v>1909</v>
      </c>
      <c r="AA275" s="26" t="e">
        <f>INDEX(allsections[[S]:[Order]],MATCH(X275,allsections[SGUID],0),3)</f>
        <v>#N/A</v>
      </c>
      <c r="AB275" s="26" t="e">
        <f>INDEX(allsections[[S]:[Order]],MATCH(Y275,allsections[SGUID],0),3)</f>
        <v>#N/A</v>
      </c>
      <c r="AC275" t="s">
        <v>1910</v>
      </c>
    </row>
    <row r="276" spans="1:29" ht="409.5">
      <c r="A276" t="s">
        <v>1911</v>
      </c>
      <c r="B276" s="25" t="s">
        <v>1912</v>
      </c>
      <c r="C276" s="25" t="s">
        <v>1913</v>
      </c>
      <c r="D276">
        <v>6</v>
      </c>
      <c r="Z276" s="26" t="s">
        <v>1914</v>
      </c>
      <c r="AA276" s="26" t="e">
        <f>INDEX(allsections[[S]:[Order]],MATCH(X276,allsections[SGUID],0),3)</f>
        <v>#N/A</v>
      </c>
      <c r="AB276" s="26" t="e">
        <f>INDEX(allsections[[S]:[Order]],MATCH(Y276,allsections[SGUID],0),3)</f>
        <v>#N/A</v>
      </c>
      <c r="AC276" t="s">
        <v>1915</v>
      </c>
    </row>
    <row r="277" spans="1:29" ht="105">
      <c r="A277" t="s">
        <v>1916</v>
      </c>
      <c r="B277" s="25" t="s">
        <v>1917</v>
      </c>
      <c r="C277" s="25" t="s">
        <v>28</v>
      </c>
      <c r="D277">
        <v>27</v>
      </c>
      <c r="Z277" s="26" t="s">
        <v>1918</v>
      </c>
      <c r="AA277" s="26" t="e">
        <f>INDEX(allsections[[S]:[Order]],MATCH(X277,allsections[SGUID],0),3)</f>
        <v>#N/A</v>
      </c>
      <c r="AB277" s="26" t="e">
        <f>INDEX(allsections[[S]:[Order]],MATCH(Y277,allsections[SGUID],0),3)</f>
        <v>#N/A</v>
      </c>
      <c r="AC277" t="s">
        <v>1919</v>
      </c>
    </row>
    <row r="278" spans="1:29" ht="315">
      <c r="A278" t="s">
        <v>1920</v>
      </c>
      <c r="B278" s="25" t="s">
        <v>1921</v>
      </c>
      <c r="C278" s="25" t="s">
        <v>28</v>
      </c>
      <c r="D278">
        <v>18</v>
      </c>
      <c r="Z278" s="26" t="s">
        <v>1922</v>
      </c>
      <c r="AA278" s="26" t="e">
        <f>INDEX(allsections[[S]:[Order]],MATCH(X278,allsections[SGUID],0),3)</f>
        <v>#N/A</v>
      </c>
      <c r="AB278" s="26" t="e">
        <f>INDEX(allsections[[S]:[Order]],MATCH(Y278,allsections[SGUID],0),3)</f>
        <v>#N/A</v>
      </c>
      <c r="AC278" t="s">
        <v>1923</v>
      </c>
    </row>
    <row r="279" spans="1:29" ht="105">
      <c r="A279" t="s">
        <v>1924</v>
      </c>
      <c r="B279" s="25" t="s">
        <v>1925</v>
      </c>
      <c r="C279" s="25" t="s">
        <v>28</v>
      </c>
      <c r="D279">
        <v>24</v>
      </c>
      <c r="Z279" s="26" t="s">
        <v>1926</v>
      </c>
      <c r="AA279" s="26" t="e">
        <f>INDEX(allsections[[S]:[Order]],MATCH(X279,allsections[SGUID],0),3)</f>
        <v>#N/A</v>
      </c>
      <c r="AB279" s="26" t="e">
        <f>INDEX(allsections[[S]:[Order]],MATCH(Y279,allsections[SGUID],0),3)</f>
        <v>#N/A</v>
      </c>
      <c r="AC279" t="s">
        <v>1927</v>
      </c>
    </row>
    <row r="280" spans="1:29" ht="60">
      <c r="A280" t="s">
        <v>1928</v>
      </c>
      <c r="B280" s="25" t="s">
        <v>1929</v>
      </c>
      <c r="C280" s="25" t="s">
        <v>28</v>
      </c>
      <c r="D280">
        <v>23</v>
      </c>
      <c r="Z280" s="26" t="s">
        <v>1930</v>
      </c>
      <c r="AA280" s="26" t="e">
        <f>INDEX(allsections[[S]:[Order]],MATCH(X280,allsections[SGUID],0),3)</f>
        <v>#N/A</v>
      </c>
      <c r="AB280" s="26" t="e">
        <f>INDEX(allsections[[S]:[Order]],MATCH(Y280,allsections[SGUID],0),3)</f>
        <v>#N/A</v>
      </c>
      <c r="AC280" t="s">
        <v>1931</v>
      </c>
    </row>
    <row r="281" spans="1:29" ht="409.5">
      <c r="A281" t="s">
        <v>1932</v>
      </c>
      <c r="B281" s="25" t="s">
        <v>1933</v>
      </c>
      <c r="C281" s="25" t="s">
        <v>1934</v>
      </c>
      <c r="D281">
        <v>11</v>
      </c>
      <c r="Z281" s="26" t="s">
        <v>1935</v>
      </c>
      <c r="AA281" s="26" t="e">
        <f>INDEX(allsections[[S]:[Order]],MATCH(X281,allsections[SGUID],0),3)</f>
        <v>#N/A</v>
      </c>
      <c r="AB281" s="26" t="e">
        <f>INDEX(allsections[[S]:[Order]],MATCH(Y281,allsections[SGUID],0),3)</f>
        <v>#N/A</v>
      </c>
      <c r="AC281" t="s">
        <v>1936</v>
      </c>
    </row>
    <row r="282" spans="1:29" ht="409.5">
      <c r="A282" t="s">
        <v>1937</v>
      </c>
      <c r="B282" s="25" t="s">
        <v>1938</v>
      </c>
      <c r="C282" s="25" t="s">
        <v>1939</v>
      </c>
      <c r="D282">
        <v>7</v>
      </c>
      <c r="Z282" s="26" t="s">
        <v>1940</v>
      </c>
      <c r="AA282" s="26" t="e">
        <f>INDEX(allsections[[S]:[Order]],MATCH(X282,allsections[SGUID],0),3)</f>
        <v>#N/A</v>
      </c>
      <c r="AB282" s="26" t="e">
        <f>INDEX(allsections[[S]:[Order]],MATCH(Y282,allsections[SGUID],0),3)</f>
        <v>#N/A</v>
      </c>
      <c r="AC282" t="s">
        <v>1941</v>
      </c>
    </row>
    <row r="283" spans="1:29" ht="90">
      <c r="A283" t="s">
        <v>1942</v>
      </c>
      <c r="B283" s="25" t="s">
        <v>1943</v>
      </c>
      <c r="C283" s="25" t="s">
        <v>28</v>
      </c>
      <c r="D283">
        <v>22</v>
      </c>
      <c r="Z283" s="26" t="s">
        <v>1944</v>
      </c>
      <c r="AA283" s="26" t="e">
        <f>INDEX(allsections[[S]:[Order]],MATCH(X283,allsections[SGUID],0),3)</f>
        <v>#N/A</v>
      </c>
      <c r="AB283" s="26" t="e">
        <f>INDEX(allsections[[S]:[Order]],MATCH(Y283,allsections[SGUID],0),3)</f>
        <v>#N/A</v>
      </c>
      <c r="AC283" t="s">
        <v>1945</v>
      </c>
    </row>
    <row r="284" spans="1:29" ht="105">
      <c r="A284" t="s">
        <v>640</v>
      </c>
      <c r="B284" s="25" t="s">
        <v>1946</v>
      </c>
      <c r="C284" s="25" t="s">
        <v>28</v>
      </c>
      <c r="D284">
        <v>20</v>
      </c>
      <c r="Z284" s="26" t="s">
        <v>1947</v>
      </c>
      <c r="AA284" s="26" t="e">
        <f>INDEX(allsections[[S]:[Order]],MATCH(X284,allsections[SGUID],0),3)</f>
        <v>#N/A</v>
      </c>
      <c r="AB284" s="26" t="e">
        <f>INDEX(allsections[[S]:[Order]],MATCH(Y284,allsections[SGUID],0),3)</f>
        <v>#N/A</v>
      </c>
      <c r="AC284" t="s">
        <v>1948</v>
      </c>
    </row>
    <row r="285" spans="1:29" ht="135">
      <c r="A285" t="s">
        <v>1949</v>
      </c>
      <c r="B285" s="25" t="s">
        <v>1950</v>
      </c>
      <c r="C285" s="25" t="s">
        <v>1951</v>
      </c>
      <c r="D285">
        <v>19</v>
      </c>
      <c r="Z285" s="26" t="s">
        <v>1952</v>
      </c>
      <c r="AA285" s="26" t="e">
        <f>INDEX(allsections[[S]:[Order]],MATCH(X285,allsections[SGUID],0),3)</f>
        <v>#N/A</v>
      </c>
      <c r="AB285" s="26" t="e">
        <f>INDEX(allsections[[S]:[Order]],MATCH(Y285,allsections[SGUID],0),3)</f>
        <v>#N/A</v>
      </c>
      <c r="AC285" t="s">
        <v>1953</v>
      </c>
    </row>
    <row r="286" spans="1:29" ht="409.5">
      <c r="A286" t="s">
        <v>1954</v>
      </c>
      <c r="B286" s="25" t="s">
        <v>1955</v>
      </c>
      <c r="C286" s="25" t="s">
        <v>1956</v>
      </c>
      <c r="D286">
        <v>4</v>
      </c>
      <c r="Z286" s="26" t="s">
        <v>1957</v>
      </c>
      <c r="AA286" s="26" t="e">
        <f>INDEX(allsections[[S]:[Order]],MATCH(X286,allsections[SGUID],0),3)</f>
        <v>#N/A</v>
      </c>
      <c r="AB286" s="26" t="e">
        <f>INDEX(allsections[[S]:[Order]],MATCH(Y286,allsections[SGUID],0),3)</f>
        <v>#N/A</v>
      </c>
      <c r="AC286" t="s">
        <v>1958</v>
      </c>
    </row>
    <row r="287" spans="1:29" ht="90">
      <c r="A287" t="s">
        <v>1959</v>
      </c>
      <c r="B287" s="25" t="s">
        <v>1960</v>
      </c>
      <c r="C287" s="25" t="s">
        <v>28</v>
      </c>
      <c r="D287">
        <v>26</v>
      </c>
      <c r="Z287" s="26" t="s">
        <v>1961</v>
      </c>
      <c r="AA287" s="26" t="e">
        <f>INDEX(allsections[[S]:[Order]],MATCH(X287,allsections[SGUID],0),3)</f>
        <v>#N/A</v>
      </c>
      <c r="AB287" s="26" t="e">
        <f>INDEX(allsections[[S]:[Order]],MATCH(Y287,allsections[SGUID],0),3)</f>
        <v>#N/A</v>
      </c>
      <c r="AC287" t="s">
        <v>1962</v>
      </c>
    </row>
    <row r="288" spans="1:29" ht="409.5">
      <c r="A288" t="s">
        <v>1963</v>
      </c>
      <c r="B288" s="25" t="s">
        <v>1964</v>
      </c>
      <c r="C288" s="25" t="s">
        <v>1965</v>
      </c>
      <c r="D288">
        <v>3</v>
      </c>
      <c r="Z288" s="26" t="s">
        <v>1966</v>
      </c>
      <c r="AA288" s="26" t="e">
        <f>INDEX(allsections[[S]:[Order]],MATCH(X288,allsections[SGUID],0),3)</f>
        <v>#N/A</v>
      </c>
      <c r="AB288" s="26" t="e">
        <f>INDEX(allsections[[S]:[Order]],MATCH(Y288,allsections[SGUID],0),3)</f>
        <v>#N/A</v>
      </c>
      <c r="AC288" t="s">
        <v>1967</v>
      </c>
    </row>
    <row r="289" spans="1:29" ht="409.5">
      <c r="A289" t="s">
        <v>1968</v>
      </c>
      <c r="B289" s="25" t="s">
        <v>1969</v>
      </c>
      <c r="C289" s="25" t="s">
        <v>1970</v>
      </c>
      <c r="D289">
        <v>22</v>
      </c>
      <c r="Z289" s="26" t="s">
        <v>1971</v>
      </c>
      <c r="AA289" s="26" t="e">
        <f>INDEX(allsections[[S]:[Order]],MATCH(X289,allsections[SGUID],0),3)</f>
        <v>#N/A</v>
      </c>
      <c r="AB289" s="26" t="e">
        <f>INDEX(allsections[[S]:[Order]],MATCH(Y289,allsections[SGUID],0),3)</f>
        <v>#N/A</v>
      </c>
      <c r="AC289" t="s">
        <v>1972</v>
      </c>
    </row>
    <row r="290" spans="1:29" ht="75">
      <c r="A290" t="s">
        <v>767</v>
      </c>
      <c r="B290" s="25" t="s">
        <v>1973</v>
      </c>
      <c r="C290" s="25" t="s">
        <v>28</v>
      </c>
      <c r="D290">
        <v>33</v>
      </c>
      <c r="Z290" s="26" t="s">
        <v>1974</v>
      </c>
      <c r="AA290" s="26" t="e">
        <f>INDEX(allsections[[S]:[Order]],MATCH(X290,allsections[SGUID],0),3)</f>
        <v>#N/A</v>
      </c>
      <c r="AB290" s="26" t="e">
        <f>INDEX(allsections[[S]:[Order]],MATCH(Y290,allsections[SGUID],0),3)</f>
        <v>#N/A</v>
      </c>
      <c r="AC290" t="s">
        <v>1975</v>
      </c>
    </row>
    <row r="291" spans="1:29" ht="60">
      <c r="A291" t="s">
        <v>822</v>
      </c>
      <c r="B291" s="25" t="s">
        <v>1976</v>
      </c>
      <c r="C291" s="25" t="s">
        <v>28</v>
      </c>
      <c r="D291">
        <v>13</v>
      </c>
      <c r="Z291" s="26" t="s">
        <v>1977</v>
      </c>
      <c r="AA291" s="26" t="e">
        <f>INDEX(allsections[[S]:[Order]],MATCH(X291,allsections[SGUID],0),3)</f>
        <v>#N/A</v>
      </c>
      <c r="AB291" s="26" t="e">
        <f>INDEX(allsections[[S]:[Order]],MATCH(Y291,allsections[SGUID],0),3)</f>
        <v>#N/A</v>
      </c>
      <c r="AC291" t="s">
        <v>1978</v>
      </c>
    </row>
    <row r="292" spans="1:29" ht="60">
      <c r="A292" t="s">
        <v>1979</v>
      </c>
      <c r="B292" s="25" t="s">
        <v>1980</v>
      </c>
      <c r="C292" s="25" t="s">
        <v>28</v>
      </c>
      <c r="D292">
        <v>23</v>
      </c>
      <c r="Z292" s="26" t="s">
        <v>1981</v>
      </c>
      <c r="AA292" s="26" t="e">
        <f>INDEX(allsections[[S]:[Order]],MATCH(X292,allsections[SGUID],0),3)</f>
        <v>#N/A</v>
      </c>
      <c r="AB292" s="26" t="e">
        <f>INDEX(allsections[[S]:[Order]],MATCH(Y292,allsections[SGUID],0),3)</f>
        <v>#N/A</v>
      </c>
      <c r="AC292" t="s">
        <v>1982</v>
      </c>
    </row>
    <row r="293" spans="1:29" ht="330">
      <c r="A293" t="s">
        <v>1983</v>
      </c>
      <c r="B293" s="25" t="s">
        <v>1984</v>
      </c>
      <c r="C293" s="25" t="s">
        <v>1985</v>
      </c>
      <c r="D293">
        <v>20</v>
      </c>
      <c r="Z293" s="26" t="s">
        <v>1986</v>
      </c>
      <c r="AA293" s="26" t="e">
        <f>INDEX(allsections[[S]:[Order]],MATCH(X293,allsections[SGUID],0),3)</f>
        <v>#N/A</v>
      </c>
      <c r="AB293" s="26" t="e">
        <f>INDEX(allsections[[S]:[Order]],MATCH(Y293,allsections[SGUID],0),3)</f>
        <v>#N/A</v>
      </c>
      <c r="AC293" t="s">
        <v>1987</v>
      </c>
    </row>
    <row r="294" spans="1:29" ht="120">
      <c r="A294" t="s">
        <v>1988</v>
      </c>
      <c r="B294" s="25" t="s">
        <v>1989</v>
      </c>
      <c r="C294" s="25" t="s">
        <v>28</v>
      </c>
      <c r="D294">
        <v>6</v>
      </c>
      <c r="Z294" s="26" t="s">
        <v>1990</v>
      </c>
      <c r="AA294" s="26" t="e">
        <f>INDEX(allsections[[S]:[Order]],MATCH(X294,allsections[SGUID],0),3)</f>
        <v>#N/A</v>
      </c>
      <c r="AB294" s="26" t="e">
        <f>INDEX(allsections[[S]:[Order]],MATCH(Y294,allsections[SGUID],0),3)</f>
        <v>#N/A</v>
      </c>
      <c r="AC294" t="s">
        <v>1991</v>
      </c>
    </row>
    <row r="295" spans="1:29" ht="409.5">
      <c r="A295" t="s">
        <v>1992</v>
      </c>
      <c r="B295" s="25" t="s">
        <v>1993</v>
      </c>
      <c r="C295" s="25" t="s">
        <v>1994</v>
      </c>
      <c r="D295">
        <v>5</v>
      </c>
      <c r="Z295" s="26" t="s">
        <v>1995</v>
      </c>
      <c r="AA295" s="26" t="e">
        <f>INDEX(allsections[[S]:[Order]],MATCH(X295,allsections[SGUID],0),3)</f>
        <v>#N/A</v>
      </c>
      <c r="AB295" s="26" t="e">
        <f>INDEX(allsections[[S]:[Order]],MATCH(Y295,allsections[SGUID],0),3)</f>
        <v>#N/A</v>
      </c>
      <c r="AC295" t="s">
        <v>1996</v>
      </c>
    </row>
    <row r="296" spans="1:29" ht="60">
      <c r="A296" t="s">
        <v>734</v>
      </c>
      <c r="B296" s="25" t="s">
        <v>1997</v>
      </c>
      <c r="C296" s="25" t="s">
        <v>28</v>
      </c>
      <c r="D296">
        <v>30</v>
      </c>
      <c r="Z296" s="26" t="s">
        <v>1998</v>
      </c>
      <c r="AA296" s="26" t="e">
        <f>INDEX(allsections[[S]:[Order]],MATCH(X296,allsections[SGUID],0),3)</f>
        <v>#N/A</v>
      </c>
      <c r="AB296" s="26" t="e">
        <f>INDEX(allsections[[S]:[Order]],MATCH(Y296,allsections[SGUID],0),3)</f>
        <v>#N/A</v>
      </c>
      <c r="AC296" t="s">
        <v>1999</v>
      </c>
    </row>
    <row r="297" spans="1:29" ht="60">
      <c r="A297" t="s">
        <v>2000</v>
      </c>
      <c r="B297" s="25" t="s">
        <v>2001</v>
      </c>
      <c r="C297" s="25" t="s">
        <v>28</v>
      </c>
      <c r="D297">
        <v>13</v>
      </c>
      <c r="Z297" s="26" t="s">
        <v>2002</v>
      </c>
      <c r="AA297" s="26" t="e">
        <f>INDEX(allsections[[S]:[Order]],MATCH(X297,allsections[SGUID],0),3)</f>
        <v>#N/A</v>
      </c>
      <c r="AB297" s="26" t="e">
        <f>INDEX(allsections[[S]:[Order]],MATCH(Y297,allsections[SGUID],0),3)</f>
        <v>#N/A</v>
      </c>
      <c r="AC297" t="s">
        <v>2003</v>
      </c>
    </row>
    <row r="298" spans="1:29" ht="30">
      <c r="A298" t="s">
        <v>697</v>
      </c>
      <c r="B298" s="25" t="s">
        <v>2004</v>
      </c>
      <c r="C298" s="25" t="s">
        <v>28</v>
      </c>
      <c r="D298">
        <v>19</v>
      </c>
    </row>
    <row r="299" spans="1:29" ht="409.5">
      <c r="A299" t="s">
        <v>2005</v>
      </c>
      <c r="B299" s="25" t="s">
        <v>2006</v>
      </c>
      <c r="C299" s="25" t="s">
        <v>2007</v>
      </c>
      <c r="D299">
        <v>3</v>
      </c>
    </row>
    <row r="300" spans="1:29" ht="60">
      <c r="A300" t="s">
        <v>690</v>
      </c>
      <c r="B300" s="25" t="s">
        <v>2008</v>
      </c>
      <c r="C300" s="25" t="s">
        <v>28</v>
      </c>
      <c r="D300">
        <v>21</v>
      </c>
    </row>
    <row r="301" spans="1:29" ht="45">
      <c r="A301" t="s">
        <v>2009</v>
      </c>
      <c r="B301" s="25" t="s">
        <v>2010</v>
      </c>
      <c r="C301" s="25" t="s">
        <v>28</v>
      </c>
      <c r="D301">
        <v>16</v>
      </c>
    </row>
    <row r="302" spans="1:29" ht="409.5">
      <c r="A302" t="s">
        <v>2011</v>
      </c>
      <c r="B302" s="25" t="s">
        <v>2012</v>
      </c>
      <c r="C302" s="25" t="s">
        <v>2013</v>
      </c>
      <c r="D302">
        <v>16</v>
      </c>
    </row>
    <row r="303" spans="1:29" ht="45">
      <c r="A303" t="s">
        <v>2014</v>
      </c>
      <c r="B303" s="25" t="s">
        <v>2015</v>
      </c>
      <c r="C303" s="25" t="s">
        <v>28</v>
      </c>
      <c r="D303">
        <v>15</v>
      </c>
    </row>
    <row r="304" spans="1:29" ht="330">
      <c r="A304" t="s">
        <v>2016</v>
      </c>
      <c r="B304" s="25" t="s">
        <v>2017</v>
      </c>
      <c r="C304" s="25" t="s">
        <v>2018</v>
      </c>
      <c r="D304">
        <v>10</v>
      </c>
    </row>
    <row r="305" spans="1:4" ht="120">
      <c r="A305" t="s">
        <v>670</v>
      </c>
      <c r="B305" s="25" t="s">
        <v>2019</v>
      </c>
      <c r="C305" s="25" t="s">
        <v>28</v>
      </c>
      <c r="D305">
        <v>5</v>
      </c>
    </row>
    <row r="306" spans="1:4" ht="90">
      <c r="A306" t="s">
        <v>2020</v>
      </c>
      <c r="B306" s="25" t="s">
        <v>2021</v>
      </c>
      <c r="C306" s="25" t="s">
        <v>28</v>
      </c>
      <c r="D306">
        <v>14</v>
      </c>
    </row>
    <row r="307" spans="1:4" ht="390">
      <c r="A307" t="s">
        <v>2022</v>
      </c>
      <c r="B307" s="25" t="s">
        <v>2023</v>
      </c>
      <c r="C307" s="25" t="s">
        <v>2024</v>
      </c>
      <c r="D307">
        <v>15</v>
      </c>
    </row>
    <row r="308" spans="1:4" ht="60">
      <c r="A308" t="s">
        <v>683</v>
      </c>
      <c r="B308" s="25" t="s">
        <v>2025</v>
      </c>
      <c r="C308" s="25" t="s">
        <v>28</v>
      </c>
      <c r="D308">
        <v>12</v>
      </c>
    </row>
    <row r="309" spans="1:4" ht="90">
      <c r="A309" t="s">
        <v>2026</v>
      </c>
      <c r="B309" s="25" t="s">
        <v>2027</v>
      </c>
      <c r="C309" s="25" t="s">
        <v>28</v>
      </c>
      <c r="D309">
        <v>2</v>
      </c>
    </row>
    <row r="310" spans="1:4" ht="75">
      <c r="A310" t="s">
        <v>2028</v>
      </c>
      <c r="B310" s="25" t="s">
        <v>2029</v>
      </c>
      <c r="C310" s="25" t="s">
        <v>28</v>
      </c>
      <c r="D310">
        <v>1</v>
      </c>
    </row>
    <row r="311" spans="1:4" ht="75">
      <c r="A311" t="s">
        <v>2030</v>
      </c>
      <c r="B311" s="25" t="s">
        <v>2031</v>
      </c>
      <c r="C311" s="25" t="s">
        <v>28</v>
      </c>
      <c r="D311">
        <v>2</v>
      </c>
    </row>
    <row r="312" spans="1:4" ht="90">
      <c r="A312" t="s">
        <v>663</v>
      </c>
      <c r="B312" s="25" t="s">
        <v>2032</v>
      </c>
      <c r="C312" s="25" t="s">
        <v>28</v>
      </c>
      <c r="D312">
        <v>11</v>
      </c>
    </row>
    <row r="313" spans="1:4" ht="195">
      <c r="A313" t="s">
        <v>2033</v>
      </c>
      <c r="B313" s="25" t="s">
        <v>2034</v>
      </c>
      <c r="C313" s="25" t="s">
        <v>28</v>
      </c>
      <c r="D313">
        <v>17</v>
      </c>
    </row>
    <row r="314" spans="1:4" ht="45">
      <c r="A314" t="s">
        <v>2035</v>
      </c>
      <c r="B314" s="25" t="s">
        <v>2036</v>
      </c>
      <c r="C314" s="25" t="s">
        <v>28</v>
      </c>
      <c r="D314">
        <v>10</v>
      </c>
    </row>
    <row r="315" spans="1:4" ht="165">
      <c r="A315" t="s">
        <v>2037</v>
      </c>
      <c r="B315" s="25" t="s">
        <v>2038</v>
      </c>
      <c r="C315" s="25" t="s">
        <v>2039</v>
      </c>
      <c r="D315">
        <v>8</v>
      </c>
    </row>
    <row r="316" spans="1:4" ht="75">
      <c r="A316" t="s">
        <v>2040</v>
      </c>
      <c r="B316" s="25" t="s">
        <v>2041</v>
      </c>
      <c r="C316" s="25" t="s">
        <v>28</v>
      </c>
      <c r="D316">
        <v>9</v>
      </c>
    </row>
    <row r="317" spans="1:4" ht="105">
      <c r="A317" t="s">
        <v>2042</v>
      </c>
      <c r="B317" s="25" t="s">
        <v>2043</v>
      </c>
      <c r="C317" s="25" t="s">
        <v>28</v>
      </c>
      <c r="D317">
        <v>9</v>
      </c>
    </row>
    <row r="318" spans="1:4" ht="45">
      <c r="A318" t="s">
        <v>2044</v>
      </c>
      <c r="B318" s="25" t="s">
        <v>2045</v>
      </c>
      <c r="C318" s="25" t="s">
        <v>28</v>
      </c>
      <c r="D318">
        <v>8</v>
      </c>
    </row>
    <row r="319" spans="1:4" ht="409.5">
      <c r="A319" t="s">
        <v>2046</v>
      </c>
      <c r="B319" s="25" t="s">
        <v>2047</v>
      </c>
      <c r="C319" s="25" t="s">
        <v>2048</v>
      </c>
      <c r="D319">
        <v>14</v>
      </c>
    </row>
    <row r="320" spans="1:4" ht="150">
      <c r="A320" t="s">
        <v>2049</v>
      </c>
      <c r="B320" s="25" t="s">
        <v>2050</v>
      </c>
      <c r="C320" s="25" t="s">
        <v>28</v>
      </c>
      <c r="D320">
        <v>7</v>
      </c>
    </row>
    <row r="321" spans="1:4" ht="409.5">
      <c r="A321" t="s">
        <v>2051</v>
      </c>
      <c r="B321" s="25" t="s">
        <v>2052</v>
      </c>
      <c r="C321" s="25" t="s">
        <v>2053</v>
      </c>
      <c r="D321">
        <v>13</v>
      </c>
    </row>
    <row r="322" spans="1:4" ht="45">
      <c r="A322" t="s">
        <v>2054</v>
      </c>
      <c r="B322" s="25" t="s">
        <v>2055</v>
      </c>
      <c r="C322" s="25" t="s">
        <v>28</v>
      </c>
      <c r="D322">
        <v>6</v>
      </c>
    </row>
    <row r="323" spans="1:4" ht="60">
      <c r="A323" t="s">
        <v>2056</v>
      </c>
      <c r="B323" s="25" t="s">
        <v>2057</v>
      </c>
      <c r="C323" s="25" t="s">
        <v>28</v>
      </c>
      <c r="D323">
        <v>18</v>
      </c>
    </row>
    <row r="324" spans="1:4" ht="45">
      <c r="A324" t="s">
        <v>2058</v>
      </c>
      <c r="B324" s="25" t="s">
        <v>2059</v>
      </c>
      <c r="C324" s="25" t="s">
        <v>28</v>
      </c>
      <c r="D324">
        <v>2</v>
      </c>
    </row>
    <row r="325" spans="1:4" ht="409.5">
      <c r="A325" t="s">
        <v>2060</v>
      </c>
      <c r="B325" s="25" t="s">
        <v>2061</v>
      </c>
      <c r="C325" s="25" t="s">
        <v>2062</v>
      </c>
      <c r="D325">
        <v>11</v>
      </c>
    </row>
    <row r="326" spans="1:4" ht="330">
      <c r="A326" t="s">
        <v>2063</v>
      </c>
      <c r="B326" s="25" t="s">
        <v>2064</v>
      </c>
      <c r="C326" s="25" t="s">
        <v>2065</v>
      </c>
      <c r="D326">
        <v>5</v>
      </c>
    </row>
    <row r="327" spans="1:4" ht="409.5">
      <c r="A327" t="s">
        <v>2066</v>
      </c>
      <c r="B327" s="25" t="s">
        <v>2067</v>
      </c>
      <c r="C327" s="25" t="s">
        <v>2068</v>
      </c>
      <c r="D327">
        <v>12</v>
      </c>
    </row>
    <row r="328" spans="1:4" ht="120">
      <c r="A328" t="s">
        <v>648</v>
      </c>
      <c r="B328" s="25" t="s">
        <v>2069</v>
      </c>
      <c r="C328" s="25" t="s">
        <v>28</v>
      </c>
      <c r="D328">
        <v>3</v>
      </c>
    </row>
    <row r="329" spans="1:4" ht="45">
      <c r="A329" t="s">
        <v>2070</v>
      </c>
      <c r="B329" s="25" t="s">
        <v>2071</v>
      </c>
      <c r="C329" s="25" t="s">
        <v>28</v>
      </c>
      <c r="D329">
        <v>1</v>
      </c>
    </row>
    <row r="330" spans="1:4" ht="409.5">
      <c r="A330" t="s">
        <v>2072</v>
      </c>
      <c r="B330" s="25" t="s">
        <v>2073</v>
      </c>
      <c r="C330" s="25" t="s">
        <v>2074</v>
      </c>
      <c r="D330">
        <v>4</v>
      </c>
    </row>
    <row r="331" spans="1:4" ht="409.5">
      <c r="A331" t="s">
        <v>2075</v>
      </c>
      <c r="B331" s="25" t="s">
        <v>2076</v>
      </c>
      <c r="C331" s="25" t="s">
        <v>2077</v>
      </c>
      <c r="D331">
        <v>9</v>
      </c>
    </row>
    <row r="341" spans="4:4">
      <c r="D341" s="24"/>
    </row>
  </sheetData>
  <mergeCells count="4">
    <mergeCell ref="A1:D1"/>
    <mergeCell ref="F1:I1"/>
    <mergeCell ref="K1:N1"/>
    <mergeCell ref="P1:V1"/>
  </mergeCells>
  <pageMargins left="0.7" right="0.7" top="0.75" bottom="0.75" header="0.3" footer="0.3"/>
  <pageSetup paperSize="9" orientation="portrait" r:id="rId1"/>
  <tableParts count="5">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93B5E-FA25-45CC-828C-1844300CFD41}">
  <dimension ref="A1:D1"/>
  <sheetViews>
    <sheetView topLeftCell="A155" workbookViewId="0">
      <selection activeCell="A2" sqref="A2:D202"/>
    </sheetView>
  </sheetViews>
  <sheetFormatPr defaultRowHeight="15"/>
  <cols>
    <col min="1" max="1" width="27.140625" bestFit="1" customWidth="1"/>
    <col min="2" max="2" width="9.85546875" customWidth="1"/>
    <col min="3" max="3" width="50.140625" bestFit="1" customWidth="1"/>
  </cols>
  <sheetData>
    <row r="1" spans="1:4">
      <c r="A1" t="s">
        <v>2078</v>
      </c>
      <c r="B1" t="s">
        <v>2079</v>
      </c>
      <c r="C1" t="s">
        <v>2080</v>
      </c>
      <c r="D1" t="s">
        <v>2081</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11617-1889-4648-8097-286CC3BEF46A}">
  <dimension ref="A1:I7"/>
  <sheetViews>
    <sheetView workbookViewId="0">
      <selection activeCell="G22" sqref="G22"/>
    </sheetView>
  </sheetViews>
  <sheetFormatPr defaultRowHeight="15"/>
  <sheetData>
    <row r="1" spans="1:9">
      <c r="A1" t="s">
        <v>1911</v>
      </c>
      <c r="C1" t="e">
        <f>IF(#REF!="","",INDEX(PIs[[Column1]:[SS]],MATCH(#REF!,PIs[SGUID],0),14))</f>
        <v>#REF!</v>
      </c>
      <c r="G1" t="e">
        <f>IF(#REF!="",INDEX(PIs[[Column1]:[SS]],MATCH(#REF!,PIs[GUID],0),2),"")</f>
        <v>#REF!</v>
      </c>
      <c r="H1" t="e">
        <f>IF(#REF!="",INDEX(PIs[[Column1]:[SS]],MATCH(#REF!,PIs[GUID],0),4),"")</f>
        <v>#REF!</v>
      </c>
      <c r="I1" t="e">
        <f>IF(#REF!="",INDEX(PIs[[Column1]:[SS]],MATCH(#REF!,PIs[GUID],0),6),"")</f>
        <v>#REF!</v>
      </c>
    </row>
    <row r="3" spans="1:9">
      <c r="A3" t="s">
        <v>0</v>
      </c>
      <c r="B3" t="s">
        <v>2082</v>
      </c>
    </row>
    <row r="4" spans="1:9">
      <c r="A4" t="s">
        <v>2083</v>
      </c>
      <c r="B4" t="s">
        <v>28</v>
      </c>
    </row>
    <row r="5" spans="1:9">
      <c r="A5" t="s">
        <v>29</v>
      </c>
      <c r="B5" t="s">
        <v>2084</v>
      </c>
    </row>
    <row r="6" spans="1:9">
      <c r="A6" t="s">
        <v>655</v>
      </c>
      <c r="B6" t="s">
        <v>2085</v>
      </c>
    </row>
    <row r="7" spans="1:9">
      <c r="A7" t="s">
        <v>619</v>
      </c>
      <c r="B7" t="s">
        <v>2086</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42FC9-4134-4781-9542-DE95D6454577}">
  <dimension ref="A1:XFC15"/>
  <sheetViews>
    <sheetView showGridLines="0" tabSelected="1" view="pageLayout" zoomScaleNormal="100" workbookViewId="0">
      <selection activeCell="A5" sqref="A5"/>
    </sheetView>
  </sheetViews>
  <sheetFormatPr defaultColWidth="0" defaultRowHeight="15" customHeight="1" zeroHeight="1"/>
  <cols>
    <col min="1" max="1" width="127.42578125" style="1" customWidth="1"/>
    <col min="2" max="2" width="1" style="1" hidden="1"/>
    <col min="3" max="255" width="11.42578125" style="1" hidden="1"/>
    <col min="256" max="259" width="1.5703125" style="1" hidden="1" customWidth="1"/>
    <col min="260" max="260" width="0.42578125" style="1" hidden="1" customWidth="1"/>
    <col min="261" max="16383" width="1.5703125" style="1" hidden="1"/>
    <col min="16384" max="16384" width="0.5703125" style="1" customWidth="1"/>
  </cols>
  <sheetData>
    <row r="1" spans="1:1" ht="86.85" customHeight="1">
      <c r="A1" s="2"/>
    </row>
    <row r="2" spans="1:1" ht="80.25" customHeight="1">
      <c r="A2" s="11" t="s">
        <v>2087</v>
      </c>
    </row>
    <row r="3" spans="1:1" ht="27" customHeight="1">
      <c r="A3" s="3" t="s">
        <v>2088</v>
      </c>
    </row>
    <row r="4" spans="1:1">
      <c r="A4" s="4"/>
    </row>
    <row r="5" spans="1:1" ht="90">
      <c r="A5" s="5" t="s">
        <v>3004</v>
      </c>
    </row>
    <row r="6" spans="1:1">
      <c r="A6" s="45" t="s">
        <v>2089</v>
      </c>
    </row>
    <row r="7" spans="1:1" ht="18">
      <c r="A7" s="6"/>
    </row>
    <row r="8" spans="1:1" ht="18">
      <c r="A8" s="7"/>
    </row>
    <row r="9" spans="1:1">
      <c r="A9" s="8" t="s">
        <v>2090</v>
      </c>
    </row>
    <row r="10" spans="1:1" ht="29.1" customHeight="1">
      <c r="A10" s="9" t="s">
        <v>2091</v>
      </c>
    </row>
    <row r="11" spans="1:1" ht="7.35" customHeight="1"/>
    <row r="12" spans="1:1" ht="15" customHeight="1"/>
    <row r="13" spans="1:1" ht="15" customHeight="1"/>
    <row r="14" spans="1:1" ht="15" customHeight="1"/>
    <row r="15" spans="1:1" ht="15" customHeight="1"/>
  </sheetData>
  <sheetProtection algorithmName="SHA-512" hashValue="ka0142oanAl/0XXzsNgxzILL5zInuLD4ukY+SbzJBvDdBrnLN0oQR+/qIln12aelL8RevpKWkNucUF4J02mGLw==" saltValue="QrI3SSV05Uo1sWAQjFVKBw==" spinCount="100000" sheet="1" formatCells="0" formatColumns="0" formatRows="0" insertColumns="0" insertRows="0" insertHyperlinks="0" sort="0" autoFilter="0" pivotTables="0"/>
  <pageMargins left="0.70866141732283472" right="0.70866141732283472" top="0.74803149606299213" bottom="0.74803149606299213" header="0.31496062992125984" footer="0.31496062992125984"/>
  <pageSetup paperSize="9"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D97CA-528C-4A70-B699-5C517BFA1465}">
  <dimension ref="A1:XFC19"/>
  <sheetViews>
    <sheetView showGridLines="0" view="pageLayout" topLeftCell="F1" zoomScaleNormal="100" workbookViewId="0">
      <selection activeCell="A15" sqref="A15:G15"/>
    </sheetView>
  </sheetViews>
  <sheetFormatPr defaultColWidth="0" defaultRowHeight="12" customHeight="1" zeroHeight="1"/>
  <cols>
    <col min="1" max="2" width="9.28515625" style="37" hidden="1" customWidth="1"/>
    <col min="3" max="4" width="8.7109375" style="37" hidden="1" customWidth="1"/>
    <col min="5" max="5" width="9.28515625" style="37" hidden="1" customWidth="1"/>
    <col min="6" max="6" width="81.42578125" style="37" customWidth="1"/>
    <col min="7" max="7" width="54" style="37" customWidth="1"/>
    <col min="8" max="8" width="68.7109375" style="37" hidden="1" customWidth="1"/>
    <col min="9" max="9" width="1.42578125" style="37" hidden="1"/>
    <col min="10" max="10" width="1.7109375" style="37" hidden="1"/>
    <col min="11" max="16383" width="9.28515625" style="37" hidden="1"/>
    <col min="16384" max="16384" width="2.42578125" style="37" customWidth="1"/>
  </cols>
  <sheetData>
    <row r="1" spans="1:12">
      <c r="F1" s="106" t="s">
        <v>2092</v>
      </c>
      <c r="G1" s="106"/>
    </row>
    <row r="2" spans="1:12">
      <c r="F2" s="107" t="s">
        <v>2093</v>
      </c>
      <c r="G2" s="107"/>
    </row>
    <row r="3" spans="1:12"/>
    <row r="4" spans="1:12" ht="95.25" customHeight="1">
      <c r="F4" s="107" t="s">
        <v>3005</v>
      </c>
      <c r="G4" s="107"/>
    </row>
    <row r="5" spans="1:12">
      <c r="F5" s="41" t="s">
        <v>2094</v>
      </c>
      <c r="G5" s="41" t="s">
        <v>2095</v>
      </c>
    </row>
    <row r="6" spans="1:12" ht="15.75" customHeight="1">
      <c r="F6" s="57" t="s">
        <v>2096</v>
      </c>
      <c r="G6" s="108" t="s">
        <v>2097</v>
      </c>
    </row>
    <row r="7" spans="1:12" ht="15.75" customHeight="1">
      <c r="F7" s="42" t="s">
        <v>2098</v>
      </c>
      <c r="G7" s="109"/>
    </row>
    <row r="8" spans="1:12" ht="26.25" customHeight="1">
      <c r="F8" s="44" t="s">
        <v>2100</v>
      </c>
      <c r="G8" s="44" t="s">
        <v>2101</v>
      </c>
    </row>
    <row r="9" spans="1:12" ht="24">
      <c r="F9" s="110" t="s">
        <v>2102</v>
      </c>
      <c r="G9" s="43" t="s">
        <v>2099</v>
      </c>
    </row>
    <row r="10" spans="1:12" ht="24">
      <c r="F10" s="110"/>
      <c r="G10" s="42" t="s">
        <v>2103</v>
      </c>
    </row>
    <row r="11" spans="1:12" ht="24">
      <c r="F11" s="44" t="s">
        <v>2104</v>
      </c>
      <c r="G11" s="44" t="s">
        <v>2105</v>
      </c>
    </row>
    <row r="12" spans="1:12"/>
    <row r="13" spans="1:12" s="63" customFormat="1" ht="159.75" customHeight="1">
      <c r="A13" s="114" t="s">
        <v>3006</v>
      </c>
      <c r="B13" s="114"/>
      <c r="C13" s="114"/>
      <c r="D13" s="114"/>
      <c r="E13" s="114"/>
      <c r="F13" s="114"/>
      <c r="G13" s="114"/>
      <c r="H13" s="60"/>
      <c r="I13" s="60"/>
      <c r="J13" s="61"/>
    </row>
    <row r="14" spans="1:12" s="63" customFormat="1">
      <c r="A14" s="61"/>
      <c r="B14" s="61"/>
      <c r="C14" s="61"/>
      <c r="D14" s="61"/>
      <c r="E14" s="61"/>
      <c r="F14" s="61"/>
      <c r="G14" s="61"/>
      <c r="H14" s="60"/>
      <c r="I14" s="60"/>
      <c r="J14" s="61"/>
    </row>
    <row r="15" spans="1:12" s="63" customFormat="1" ht="72.75" customHeight="1">
      <c r="A15" s="114" t="s">
        <v>2998</v>
      </c>
      <c r="B15" s="114"/>
      <c r="C15" s="114"/>
      <c r="D15" s="114"/>
      <c r="E15" s="114"/>
      <c r="F15" s="114"/>
      <c r="G15" s="114"/>
      <c r="H15" s="60"/>
      <c r="I15" s="60"/>
      <c r="J15" s="61"/>
    </row>
    <row r="16" spans="1:12" ht="12" customHeight="1">
      <c r="A16" s="91"/>
      <c r="B16" s="91"/>
      <c r="C16" s="91"/>
      <c r="D16" s="91"/>
      <c r="E16" s="91"/>
      <c r="F16" s="91"/>
      <c r="G16" s="91"/>
      <c r="H16" s="91"/>
      <c r="I16" s="91"/>
      <c r="J16" s="91"/>
      <c r="K16" s="91"/>
      <c r="L16" s="91"/>
    </row>
    <row r="17" spans="1:12" s="65" customFormat="1" ht="132.75" customHeight="1">
      <c r="A17" s="92"/>
      <c r="B17" s="92"/>
      <c r="C17" s="92"/>
      <c r="D17" s="92"/>
      <c r="E17" s="92"/>
      <c r="F17" s="107" t="s">
        <v>2997</v>
      </c>
      <c r="G17" s="107"/>
      <c r="H17" s="107"/>
      <c r="I17" s="107"/>
      <c r="J17" s="107"/>
      <c r="K17" s="107"/>
      <c r="L17" s="107"/>
    </row>
    <row r="18" spans="1:12" s="65" customFormat="1" ht="12.75">
      <c r="A18" s="111"/>
      <c r="B18" s="111"/>
      <c r="C18" s="111"/>
      <c r="D18" s="111"/>
      <c r="E18" s="64"/>
      <c r="F18" s="112"/>
      <c r="G18" s="112"/>
      <c r="H18" s="112"/>
      <c r="I18" s="112"/>
      <c r="J18" s="62"/>
    </row>
    <row r="19" spans="1:12" s="84" customFormat="1" hidden="1">
      <c r="A19" s="113" t="s">
        <v>2919</v>
      </c>
      <c r="B19" s="113"/>
      <c r="C19" s="113"/>
      <c r="D19" s="113"/>
      <c r="E19" s="83"/>
      <c r="F19" s="83"/>
      <c r="H19" s="60"/>
      <c r="I19" s="60"/>
      <c r="J19" s="61"/>
    </row>
  </sheetData>
  <sheetProtection algorithmName="SHA-512" hashValue="Rv1iyrvX5mnG9MWwivTLn57eAke5OlsUJVWyMlZRu4YR4RC5wrvHv0iQCso2EA9gQVOSK+i4P8GJjEtWuf9h3Q==" saltValue="/ORznJ4c23FLgKv6Urswtg==" spinCount="100000" sheet="1" formatCells="0" formatColumns="0" formatRows="0" insertColumns="0" insertRows="0" insertHyperlinks="0" sort="0" autoFilter="0" pivotTables="0"/>
  <mergeCells count="11">
    <mergeCell ref="F17:L17"/>
    <mergeCell ref="A18:D18"/>
    <mergeCell ref="F18:I18"/>
    <mergeCell ref="A19:D19"/>
    <mergeCell ref="A13:G13"/>
    <mergeCell ref="A15:G15"/>
    <mergeCell ref="F1:G1"/>
    <mergeCell ref="F2:G2"/>
    <mergeCell ref="F4:G4"/>
    <mergeCell ref="G6:G7"/>
    <mergeCell ref="F9:F10"/>
  </mergeCells>
  <pageMargins left="0.31496062992125984" right="0.31496062992125984" top="0.86614173228346458" bottom="0.55118110236220474" header="0.15748031496062992" footer="7.874015748031496E-2"/>
  <pageSetup paperSize="9" orientation="landscape" horizontalDpi="1200" verticalDpi="1200" r:id="rId1"/>
  <headerFooter>
    <oddHeader>&amp;R&amp;G</oddHeader>
    <oddFooter>&amp;L&amp;"Arial,Regular"&amp;8Code ref.: IFA GFS QMS checklist for FV; v6.0_Oct22; English version
&amp;A
Page &amp;P of &amp;N&amp;R&amp;"Arial,Regular"&amp;8© GLOBALG.A.P. c/o FoodPLUS GmbH
Spichernstr. 55, 50672 Cologne, Germany 
&amp;K00A039www.globalgap.org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5DFB7-54FB-459F-9A25-77E85DAD24FF}">
  <dimension ref="A1:K73"/>
  <sheetViews>
    <sheetView showGridLines="0" view="pageLayout" zoomScaleNormal="100" zoomScaleSheetLayoutView="100" workbookViewId="0">
      <selection activeCell="A3" sqref="A3:D3"/>
    </sheetView>
  </sheetViews>
  <sheetFormatPr defaultColWidth="0" defaultRowHeight="12" customHeight="1" zeroHeight="1"/>
  <cols>
    <col min="1" max="4" width="34.42578125" style="94" customWidth="1"/>
    <col min="5" max="5" width="1.42578125" style="86" customWidth="1"/>
    <col min="6" max="6" width="13.5703125" style="87" hidden="1" customWidth="1"/>
    <col min="7" max="7" width="7.7109375" style="87" hidden="1" customWidth="1"/>
    <col min="8" max="8" width="14.42578125" style="46" hidden="1" customWidth="1"/>
    <col min="9" max="9" width="1" style="46" hidden="1" customWidth="1"/>
    <col min="10" max="10" width="1" style="94" hidden="1" customWidth="1"/>
    <col min="11" max="11" width="1" style="87" hidden="1" customWidth="1"/>
    <col min="12" max="16384" width="0" style="87" hidden="1"/>
  </cols>
  <sheetData>
    <row r="1" spans="1:9">
      <c r="A1" s="116" t="s">
        <v>2999</v>
      </c>
      <c r="B1" s="116"/>
      <c r="C1" s="116"/>
      <c r="D1" s="116"/>
      <c r="E1" s="96"/>
      <c r="F1" s="96"/>
      <c r="G1" s="85"/>
    </row>
    <row r="2" spans="1:9">
      <c r="A2" s="96"/>
      <c r="B2" s="96"/>
      <c r="C2" s="96"/>
      <c r="D2" s="96"/>
      <c r="E2" s="96"/>
      <c r="F2" s="96"/>
      <c r="G2" s="85"/>
    </row>
    <row r="3" spans="1:9" ht="209.25" customHeight="1">
      <c r="A3" s="115" t="s">
        <v>3002</v>
      </c>
      <c r="B3" s="115"/>
      <c r="C3" s="115"/>
      <c r="D3" s="115"/>
      <c r="E3" s="94"/>
      <c r="F3" s="94"/>
      <c r="G3" s="86"/>
    </row>
    <row r="4" spans="1:9" s="94" customFormat="1">
      <c r="H4" s="46"/>
      <c r="I4" s="46"/>
    </row>
    <row r="5" spans="1:9" s="94" customFormat="1" ht="58.5" customHeight="1">
      <c r="A5" s="115" t="s">
        <v>3001</v>
      </c>
      <c r="B5" s="115"/>
      <c r="C5" s="115"/>
      <c r="D5" s="115"/>
      <c r="H5" s="46"/>
      <c r="I5" s="46"/>
    </row>
    <row r="6" spans="1:9"/>
    <row r="7" spans="1:9">
      <c r="A7" s="117" t="s">
        <v>3000</v>
      </c>
      <c r="B7" s="117"/>
      <c r="C7" s="117"/>
      <c r="D7" s="117"/>
      <c r="E7" s="93"/>
      <c r="F7" s="93"/>
    </row>
    <row r="8" spans="1:9">
      <c r="A8" s="93"/>
      <c r="B8" s="93"/>
      <c r="C8" s="93"/>
      <c r="D8" s="93"/>
      <c r="E8" s="93"/>
      <c r="F8" s="93"/>
    </row>
    <row r="9" spans="1:9">
      <c r="A9" s="117" t="s">
        <v>2920</v>
      </c>
      <c r="B9" s="117"/>
      <c r="C9" s="117"/>
      <c r="D9" s="117"/>
      <c r="E9" s="93"/>
      <c r="F9" s="93"/>
    </row>
    <row r="10" spans="1:9">
      <c r="A10" s="117" t="s">
        <v>2921</v>
      </c>
      <c r="B10" s="117"/>
      <c r="C10" s="117"/>
      <c r="D10" s="117"/>
      <c r="E10" s="93"/>
      <c r="F10" s="93"/>
    </row>
    <row r="11" spans="1:9" ht="114" customHeight="1">
      <c r="A11" s="115" t="s">
        <v>2922</v>
      </c>
      <c r="B11" s="115"/>
      <c r="C11" s="115"/>
      <c r="D11" s="115"/>
      <c r="E11" s="94"/>
      <c r="F11" s="94"/>
    </row>
    <row r="12" spans="1:9"/>
    <row r="13" spans="1:9" ht="21" customHeight="1">
      <c r="A13" s="118" t="s">
        <v>2923</v>
      </c>
      <c r="B13" s="119" t="s">
        <v>2924</v>
      </c>
      <c r="C13" s="119"/>
      <c r="D13" s="119"/>
    </row>
    <row r="14" spans="1:9">
      <c r="A14" s="118"/>
      <c r="B14" s="88" t="s">
        <v>2925</v>
      </c>
      <c r="C14" s="88" t="s">
        <v>2926</v>
      </c>
      <c r="D14" s="88" t="s">
        <v>2927</v>
      </c>
    </row>
    <row r="15" spans="1:9">
      <c r="A15" s="89" t="s">
        <v>2928</v>
      </c>
      <c r="B15" s="89" t="s">
        <v>2929</v>
      </c>
      <c r="C15" s="89" t="s">
        <v>2930</v>
      </c>
      <c r="D15" s="89" t="s">
        <v>2931</v>
      </c>
    </row>
    <row r="16" spans="1:9">
      <c r="A16" s="89" t="s">
        <v>2932</v>
      </c>
      <c r="B16" s="89" t="s">
        <v>2930</v>
      </c>
      <c r="C16" s="89" t="s">
        <v>2931</v>
      </c>
      <c r="D16" s="89" t="s">
        <v>2933</v>
      </c>
    </row>
    <row r="17" spans="1:4">
      <c r="A17" s="89" t="s">
        <v>2934</v>
      </c>
      <c r="B17" s="89" t="s">
        <v>2931</v>
      </c>
      <c r="C17" s="89" t="s">
        <v>2933</v>
      </c>
      <c r="D17" s="89" t="s">
        <v>2935</v>
      </c>
    </row>
    <row r="18" spans="1:4">
      <c r="A18" s="89" t="s">
        <v>2936</v>
      </c>
      <c r="B18" s="89" t="s">
        <v>2933</v>
      </c>
      <c r="C18" s="89" t="s">
        <v>2935</v>
      </c>
      <c r="D18" s="89" t="s">
        <v>2937</v>
      </c>
    </row>
    <row r="19" spans="1:4">
      <c r="A19" s="89" t="s">
        <v>2938</v>
      </c>
      <c r="B19" s="89" t="s">
        <v>2933</v>
      </c>
      <c r="C19" s="89" t="s">
        <v>2937</v>
      </c>
      <c r="D19" s="89" t="s">
        <v>2939</v>
      </c>
    </row>
    <row r="20" spans="1:4">
      <c r="A20" s="89" t="s">
        <v>2940</v>
      </c>
      <c r="B20" s="89" t="s">
        <v>2935</v>
      </c>
      <c r="C20" s="89" t="s">
        <v>2939</v>
      </c>
      <c r="D20" s="89" t="s">
        <v>2941</v>
      </c>
    </row>
    <row r="21" spans="1:4">
      <c r="A21" s="89" t="s">
        <v>2942</v>
      </c>
      <c r="B21" s="89" t="s">
        <v>2937</v>
      </c>
      <c r="C21" s="89" t="s">
        <v>2941</v>
      </c>
      <c r="D21" s="89" t="s">
        <v>2943</v>
      </c>
    </row>
    <row r="22" spans="1:4">
      <c r="A22" s="89" t="s">
        <v>2944</v>
      </c>
      <c r="B22" s="89" t="s">
        <v>2939</v>
      </c>
      <c r="C22" s="89" t="s">
        <v>2943</v>
      </c>
      <c r="D22" s="89" t="s">
        <v>2945</v>
      </c>
    </row>
    <row r="23" spans="1:4">
      <c r="A23" s="89" t="s">
        <v>2946</v>
      </c>
      <c r="B23" s="89" t="s">
        <v>2941</v>
      </c>
      <c r="C23" s="89" t="s">
        <v>2947</v>
      </c>
      <c r="D23" s="89" t="s">
        <v>2948</v>
      </c>
    </row>
    <row r="24" spans="1:4">
      <c r="A24" s="89" t="s">
        <v>2949</v>
      </c>
      <c r="B24" s="89" t="s">
        <v>2943</v>
      </c>
      <c r="C24" s="89" t="s">
        <v>2950</v>
      </c>
      <c r="D24" s="89" t="s">
        <v>2951</v>
      </c>
    </row>
    <row r="25" spans="1:4">
      <c r="A25" s="89" t="s">
        <v>2952</v>
      </c>
      <c r="B25" s="89" t="s">
        <v>2947</v>
      </c>
      <c r="C25" s="89" t="s">
        <v>2953</v>
      </c>
      <c r="D25" s="89" t="s">
        <v>2954</v>
      </c>
    </row>
    <row r="26" spans="1:4">
      <c r="A26" s="89" t="s">
        <v>2955</v>
      </c>
      <c r="B26" s="89" t="s">
        <v>2950</v>
      </c>
      <c r="C26" s="89" t="s">
        <v>2956</v>
      </c>
      <c r="D26" s="89" t="s">
        <v>2957</v>
      </c>
    </row>
    <row r="27" spans="1:4">
      <c r="A27" s="89" t="s">
        <v>2958</v>
      </c>
      <c r="B27" s="89" t="s">
        <v>2953</v>
      </c>
      <c r="C27" s="89" t="s">
        <v>2959</v>
      </c>
      <c r="D27" s="89" t="s">
        <v>2960</v>
      </c>
    </row>
    <row r="28" spans="1:4">
      <c r="A28" s="89" t="s">
        <v>2961</v>
      </c>
      <c r="B28" s="89" t="s">
        <v>2956</v>
      </c>
      <c r="C28" s="89" t="s">
        <v>2962</v>
      </c>
      <c r="D28" s="89" t="s">
        <v>2963</v>
      </c>
    </row>
    <row r="29" spans="1:4" ht="48.75" customHeight="1">
      <c r="A29" s="115" t="s">
        <v>2964</v>
      </c>
      <c r="B29" s="115"/>
      <c r="C29" s="115"/>
      <c r="D29" s="115"/>
    </row>
    <row r="30" spans="1:4" ht="96">
      <c r="A30" s="90" t="s">
        <v>2965</v>
      </c>
      <c r="B30" s="122" t="s">
        <v>2966</v>
      </c>
      <c r="C30" s="123"/>
      <c r="D30" s="124"/>
    </row>
    <row r="31" spans="1:4" ht="50.25" customHeight="1">
      <c r="A31" s="90"/>
      <c r="B31" s="122" t="s">
        <v>2967</v>
      </c>
      <c r="C31" s="123"/>
      <c r="D31" s="124"/>
    </row>
    <row r="32" spans="1:4" ht="50.25" customHeight="1">
      <c r="A32" s="90"/>
      <c r="B32" s="122" t="s">
        <v>2968</v>
      </c>
      <c r="C32" s="123"/>
      <c r="D32" s="124"/>
    </row>
    <row r="33" spans="1:4" ht="84">
      <c r="A33" s="90" t="s">
        <v>2969</v>
      </c>
      <c r="B33" s="122" t="s">
        <v>2970</v>
      </c>
      <c r="C33" s="123"/>
      <c r="D33" s="124"/>
    </row>
    <row r="34" spans="1:4" ht="64.5" customHeight="1">
      <c r="A34" s="90"/>
      <c r="B34" s="122" t="s">
        <v>2971</v>
      </c>
      <c r="C34" s="123"/>
      <c r="D34" s="124"/>
    </row>
    <row r="35" spans="1:4" ht="65.25" customHeight="1">
      <c r="A35" s="90"/>
      <c r="B35" s="122" t="s">
        <v>2972</v>
      </c>
      <c r="C35" s="123"/>
      <c r="D35" s="124"/>
    </row>
    <row r="36" spans="1:4" ht="84">
      <c r="A36" s="90" t="s">
        <v>2973</v>
      </c>
      <c r="B36" s="122" t="s">
        <v>2974</v>
      </c>
      <c r="C36" s="123"/>
      <c r="D36" s="124"/>
    </row>
    <row r="37" spans="1:4" ht="57.75" customHeight="1">
      <c r="A37" s="90"/>
      <c r="B37" s="122" t="s">
        <v>2975</v>
      </c>
      <c r="C37" s="123"/>
      <c r="D37" s="124"/>
    </row>
    <row r="38" spans="1:4" ht="32.25" customHeight="1">
      <c r="A38" s="90"/>
      <c r="B38" s="122" t="s">
        <v>2976</v>
      </c>
      <c r="C38" s="123"/>
      <c r="D38" s="124"/>
    </row>
    <row r="39" spans="1:4"/>
    <row r="40" spans="1:4" ht="21" customHeight="1">
      <c r="A40" s="118" t="s">
        <v>2977</v>
      </c>
      <c r="B40" s="119" t="s">
        <v>2924</v>
      </c>
      <c r="C40" s="119"/>
      <c r="D40" s="119"/>
    </row>
    <row r="41" spans="1:4">
      <c r="A41" s="118"/>
      <c r="B41" s="88" t="s">
        <v>2925</v>
      </c>
      <c r="C41" s="88" t="s">
        <v>2926</v>
      </c>
      <c r="D41" s="88" t="s">
        <v>2927</v>
      </c>
    </row>
    <row r="42" spans="1:4">
      <c r="A42" s="95" t="s">
        <v>2978</v>
      </c>
      <c r="B42" s="95" t="s">
        <v>2979</v>
      </c>
      <c r="C42" s="95" t="s">
        <v>2930</v>
      </c>
      <c r="D42" s="95" t="s">
        <v>2931</v>
      </c>
    </row>
    <row r="43" spans="1:4">
      <c r="A43" s="95" t="s">
        <v>2980</v>
      </c>
      <c r="B43" s="95" t="s">
        <v>2930</v>
      </c>
      <c r="C43" s="95" t="s">
        <v>2931</v>
      </c>
      <c r="D43" s="95" t="s">
        <v>2933</v>
      </c>
    </row>
    <row r="44" spans="1:4">
      <c r="A44" s="95" t="s">
        <v>2981</v>
      </c>
      <c r="B44" s="95" t="s">
        <v>2931</v>
      </c>
      <c r="C44" s="95" t="s">
        <v>2933</v>
      </c>
      <c r="D44" s="95" t="s">
        <v>2935</v>
      </c>
    </row>
    <row r="45" spans="1:4">
      <c r="A45" s="95" t="s">
        <v>2982</v>
      </c>
      <c r="B45" s="95" t="s">
        <v>2933</v>
      </c>
      <c r="C45" s="95" t="s">
        <v>2935</v>
      </c>
      <c r="D45" s="95" t="s">
        <v>2937</v>
      </c>
    </row>
    <row r="46" spans="1:4">
      <c r="A46" s="95" t="s">
        <v>2983</v>
      </c>
      <c r="B46" s="95" t="s">
        <v>2933</v>
      </c>
      <c r="C46" s="95" t="s">
        <v>2937</v>
      </c>
      <c r="D46" s="95" t="s">
        <v>2939</v>
      </c>
    </row>
    <row r="47" spans="1:4" ht="21" customHeight="1">
      <c r="A47" s="120" t="s">
        <v>2984</v>
      </c>
      <c r="B47" s="119" t="s">
        <v>2924</v>
      </c>
      <c r="C47" s="119"/>
      <c r="D47" s="119"/>
    </row>
    <row r="48" spans="1:4">
      <c r="A48" s="121"/>
      <c r="B48" s="88" t="s">
        <v>2925</v>
      </c>
      <c r="C48" s="88" t="s">
        <v>2926</v>
      </c>
      <c r="D48" s="88" t="s">
        <v>2927</v>
      </c>
    </row>
    <row r="49" spans="1:4">
      <c r="A49" s="95" t="s">
        <v>2985</v>
      </c>
      <c r="B49" s="95" t="s">
        <v>2979</v>
      </c>
      <c r="C49" s="95" t="s">
        <v>2930</v>
      </c>
      <c r="D49" s="95" t="s">
        <v>2931</v>
      </c>
    </row>
    <row r="50" spans="1:4">
      <c r="A50" s="95" t="s">
        <v>2986</v>
      </c>
      <c r="B50" s="95" t="s">
        <v>2930</v>
      </c>
      <c r="C50" s="95" t="s">
        <v>2931</v>
      </c>
      <c r="D50" s="95" t="s">
        <v>2987</v>
      </c>
    </row>
    <row r="51" spans="1:4">
      <c r="A51" s="95" t="s">
        <v>2983</v>
      </c>
      <c r="B51" s="95" t="s">
        <v>2931</v>
      </c>
      <c r="C51" s="95" t="s">
        <v>2987</v>
      </c>
      <c r="D51" s="95" t="s">
        <v>2933</v>
      </c>
    </row>
    <row r="52" spans="1:4"/>
    <row r="53" spans="1:4" ht="14.25" customHeight="1">
      <c r="A53" s="117" t="s">
        <v>2988</v>
      </c>
      <c r="B53" s="117"/>
      <c r="C53" s="117"/>
      <c r="D53" s="117"/>
    </row>
    <row r="54" spans="1:4">
      <c r="A54" s="117" t="s">
        <v>2921</v>
      </c>
      <c r="B54" s="117"/>
      <c r="C54" s="117"/>
      <c r="D54" s="117"/>
    </row>
    <row r="55" spans="1:4" ht="114.75" customHeight="1">
      <c r="A55" s="115" t="s">
        <v>2989</v>
      </c>
      <c r="B55" s="115"/>
      <c r="C55" s="115"/>
      <c r="D55" s="115"/>
    </row>
    <row r="56" spans="1:4"/>
    <row r="57" spans="1:4" ht="21" customHeight="1">
      <c r="A57" s="120" t="s">
        <v>2977</v>
      </c>
      <c r="B57" s="119" t="s">
        <v>2924</v>
      </c>
      <c r="C57" s="119"/>
      <c r="D57" s="119"/>
    </row>
    <row r="58" spans="1:4">
      <c r="A58" s="121"/>
      <c r="B58" s="88" t="s">
        <v>2925</v>
      </c>
      <c r="C58" s="88" t="s">
        <v>2926</v>
      </c>
      <c r="D58" s="88" t="s">
        <v>2927</v>
      </c>
    </row>
    <row r="59" spans="1:4">
      <c r="A59" s="95" t="s">
        <v>2978</v>
      </c>
      <c r="B59" s="95" t="s">
        <v>2979</v>
      </c>
      <c r="C59" s="95" t="s">
        <v>2930</v>
      </c>
      <c r="D59" s="95" t="s">
        <v>2931</v>
      </c>
    </row>
    <row r="60" spans="1:4">
      <c r="A60" s="95" t="s">
        <v>2980</v>
      </c>
      <c r="B60" s="95" t="s">
        <v>2930</v>
      </c>
      <c r="C60" s="95" t="s">
        <v>2931</v>
      </c>
      <c r="D60" s="95" t="s">
        <v>2933</v>
      </c>
    </row>
    <row r="61" spans="1:4">
      <c r="A61" s="95" t="s">
        <v>2981</v>
      </c>
      <c r="B61" s="95" t="s">
        <v>2931</v>
      </c>
      <c r="C61" s="95" t="s">
        <v>2933</v>
      </c>
      <c r="D61" s="95" t="s">
        <v>2935</v>
      </c>
    </row>
    <row r="62" spans="1:4">
      <c r="A62" s="95" t="s">
        <v>2982</v>
      </c>
      <c r="B62" s="95" t="s">
        <v>2933</v>
      </c>
      <c r="C62" s="95" t="s">
        <v>2935</v>
      </c>
      <c r="D62" s="95" t="s">
        <v>2937</v>
      </c>
    </row>
    <row r="63" spans="1:4">
      <c r="A63" s="95" t="s">
        <v>2983</v>
      </c>
      <c r="B63" s="95" t="s">
        <v>2933</v>
      </c>
      <c r="C63" s="95" t="s">
        <v>2937</v>
      </c>
      <c r="D63" s="95" t="s">
        <v>2939</v>
      </c>
    </row>
    <row r="64" spans="1:4">
      <c r="A64" s="120" t="s">
        <v>2984</v>
      </c>
      <c r="B64" s="119" t="s">
        <v>2924</v>
      </c>
      <c r="C64" s="119"/>
      <c r="D64" s="119"/>
    </row>
    <row r="65" spans="1:4">
      <c r="A65" s="121"/>
      <c r="B65" s="88" t="s">
        <v>2925</v>
      </c>
      <c r="C65" s="88" t="s">
        <v>2926</v>
      </c>
      <c r="D65" s="88" t="s">
        <v>2927</v>
      </c>
    </row>
    <row r="66" spans="1:4">
      <c r="A66" s="90" t="s">
        <v>2985</v>
      </c>
      <c r="B66" s="90" t="s">
        <v>2990</v>
      </c>
      <c r="C66" s="90" t="s">
        <v>2930</v>
      </c>
      <c r="D66" s="90" t="s">
        <v>2931</v>
      </c>
    </row>
    <row r="67" spans="1:4">
      <c r="A67" s="90" t="s">
        <v>2986</v>
      </c>
      <c r="B67" s="90" t="s">
        <v>2930</v>
      </c>
      <c r="C67" s="90" t="s">
        <v>2931</v>
      </c>
      <c r="D67" s="90" t="s">
        <v>2987</v>
      </c>
    </row>
    <row r="68" spans="1:4">
      <c r="A68" s="90" t="s">
        <v>2983</v>
      </c>
      <c r="B68" s="90" t="s">
        <v>2931</v>
      </c>
      <c r="C68" s="90" t="s">
        <v>2987</v>
      </c>
      <c r="D68" s="90" t="s">
        <v>2933</v>
      </c>
    </row>
    <row r="69" spans="1:4" ht="49.5" customHeight="1">
      <c r="A69" s="125" t="s">
        <v>2991</v>
      </c>
      <c r="B69" s="125"/>
      <c r="C69" s="125"/>
      <c r="D69" s="125"/>
    </row>
    <row r="70" spans="1:4"/>
    <row r="71" spans="1:4"/>
    <row r="72" spans="1:4" ht="12" customHeight="1"/>
    <row r="73" spans="1:4" ht="12" customHeight="1"/>
  </sheetData>
  <sheetProtection algorithmName="SHA-512" hashValue="JZtpf08AsFtwn6mToau+WHqElqr6RRhGxCLhB6ib3hk58By2dCox1Mg0l7wrcGIttEQSvaYq05PX2HgpqWVVvg==" saltValue="qRvGFReHqsLzVKYlhyIZFQ==" spinCount="100000" sheet="1" formatCells="0" formatColumns="0" formatRows="0" insertHyperlinks="0" deleteColumns="0" deleteRows="0" sort="0" autoFilter="0" pivotTables="0"/>
  <mergeCells count="31">
    <mergeCell ref="A69:D69"/>
    <mergeCell ref="A53:D53"/>
    <mergeCell ref="A54:D54"/>
    <mergeCell ref="A55:D55"/>
    <mergeCell ref="A57:A58"/>
    <mergeCell ref="B57:D57"/>
    <mergeCell ref="A64:A65"/>
    <mergeCell ref="B64:D64"/>
    <mergeCell ref="A47:A48"/>
    <mergeCell ref="B47:D47"/>
    <mergeCell ref="B30:D30"/>
    <mergeCell ref="B31:D31"/>
    <mergeCell ref="B32:D32"/>
    <mergeCell ref="B33:D33"/>
    <mergeCell ref="B34:D34"/>
    <mergeCell ref="B35:D35"/>
    <mergeCell ref="B36:D36"/>
    <mergeCell ref="B37:D37"/>
    <mergeCell ref="B38:D38"/>
    <mergeCell ref="A40:A41"/>
    <mergeCell ref="B40:D40"/>
    <mergeCell ref="A29:D29"/>
    <mergeCell ref="A1:D1"/>
    <mergeCell ref="A3:D3"/>
    <mergeCell ref="A5:D5"/>
    <mergeCell ref="A7:D7"/>
    <mergeCell ref="A9:D9"/>
    <mergeCell ref="A10:D10"/>
    <mergeCell ref="A11:D11"/>
    <mergeCell ref="A13:A14"/>
    <mergeCell ref="B13:D13"/>
  </mergeCells>
  <pageMargins left="0.31496062992125984" right="0.31496062992125984" top="0.86614173228346458" bottom="0.55118110236220474" header="0.15748031496062992" footer="7.874015748031496E-2"/>
  <pageSetup paperSize="9" fitToWidth="0" fitToHeight="0" orientation="landscape" horizontalDpi="4294967292" verticalDpi="4294967292" r:id="rId1"/>
  <headerFooter>
    <oddHeader>&amp;R&amp;G</oddHeader>
    <oddFooter>&amp;L&amp;"Arial,Regular"&amp;8&amp;K000000Code ref.: IFA GFS QMS checklist for FV; v6.0_Oct22; English version
&amp;A
Page &amp;P of &amp;N&amp;R&amp;"Arial,Regular"&amp;8© GLOBALG.A.P. c/o FoodPLUS GmbH
Spichernstr. 55, 50672 Cologne, Germany 
&amp;K00A039www.globalgap.org</oddFooter>
  </headerFooter>
  <rowBreaks count="3" manualBreakCount="3">
    <brk id="12" max="16383" man="1"/>
    <brk id="39" max="16383" man="1"/>
    <brk id="56"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98D78-3964-4930-A338-EB124A02C2AD}">
  <dimension ref="A1:IX94"/>
  <sheetViews>
    <sheetView showGridLines="0" view="pageLayout" zoomScaleNormal="110" workbookViewId="0">
      <selection activeCell="A36" sqref="A36"/>
    </sheetView>
  </sheetViews>
  <sheetFormatPr defaultColWidth="0" defaultRowHeight="0" customHeight="1" zeroHeight="1"/>
  <cols>
    <col min="1" max="1" width="82.28515625" style="31" customWidth="1"/>
    <col min="2" max="3" width="7.140625" style="31" customWidth="1"/>
    <col min="4" max="4" width="38.7109375" style="31" customWidth="1"/>
    <col min="5" max="7" width="0.140625" style="31" hidden="1" customWidth="1"/>
    <col min="8" max="248" width="11.7109375" style="31" hidden="1" customWidth="1"/>
    <col min="249" max="249" width="6.42578125" style="31" hidden="1" customWidth="1"/>
    <col min="250" max="258" width="0.140625" style="31" hidden="1" customWidth="1"/>
    <col min="259" max="16384" width="6.42578125" style="31" hidden="1"/>
  </cols>
  <sheetData>
    <row r="1" spans="1:4" ht="14.25">
      <c r="A1" s="128" t="s">
        <v>2106</v>
      </c>
      <c r="B1" s="128"/>
      <c r="C1" s="128"/>
      <c r="D1" s="128"/>
    </row>
    <row r="2" spans="1:4" ht="23.1" customHeight="1">
      <c r="A2" s="98" t="s">
        <v>2107</v>
      </c>
      <c r="B2" s="129"/>
      <c r="C2" s="126"/>
      <c r="D2" s="127"/>
    </row>
    <row r="3" spans="1:4" ht="23.1" customHeight="1">
      <c r="A3" s="98" t="s">
        <v>2108</v>
      </c>
      <c r="B3" s="129"/>
      <c r="C3" s="126"/>
      <c r="D3" s="127"/>
    </row>
    <row r="4" spans="1:4" ht="23.1" customHeight="1">
      <c r="A4" s="98" t="s">
        <v>2109</v>
      </c>
      <c r="B4" s="129"/>
      <c r="C4" s="126"/>
      <c r="D4" s="127"/>
    </row>
    <row r="5" spans="1:4" ht="26.1" customHeight="1">
      <c r="A5" s="98" t="s">
        <v>2110</v>
      </c>
      <c r="B5" s="130"/>
      <c r="C5" s="131"/>
      <c r="D5" s="131"/>
    </row>
    <row r="6" spans="1:4" ht="28.35" customHeight="1">
      <c r="A6" s="98" t="s">
        <v>3007</v>
      </c>
      <c r="B6" s="129"/>
      <c r="C6" s="126"/>
      <c r="D6" s="127"/>
    </row>
    <row r="7" spans="1:4" ht="15" customHeight="1">
      <c r="A7" s="132"/>
      <c r="B7" s="132"/>
      <c r="C7" s="132"/>
      <c r="D7" s="132"/>
    </row>
    <row r="8" spans="1:4" ht="14.25">
      <c r="A8" s="97" t="s">
        <v>2111</v>
      </c>
      <c r="B8" s="97" t="s">
        <v>2112</v>
      </c>
      <c r="C8" s="97" t="s">
        <v>2113</v>
      </c>
      <c r="D8" s="97" t="s">
        <v>2114</v>
      </c>
    </row>
    <row r="9" spans="1:4" ht="16.5" customHeight="1">
      <c r="A9" s="30" t="s">
        <v>2115</v>
      </c>
      <c r="B9" s="32"/>
      <c r="C9" s="32" t="s">
        <v>2116</v>
      </c>
      <c r="D9" s="33"/>
    </row>
    <row r="10" spans="1:4" ht="16.5" customHeight="1">
      <c r="A10" s="30" t="s">
        <v>3008</v>
      </c>
      <c r="B10" s="32"/>
      <c r="C10" s="32"/>
      <c r="D10" s="33"/>
    </row>
    <row r="11" spans="1:4" s="36" customFormat="1" ht="16.5" customHeight="1">
      <c r="A11" s="35" t="s">
        <v>2117</v>
      </c>
      <c r="B11" s="126"/>
      <c r="C11" s="126"/>
      <c r="D11" s="127"/>
    </row>
    <row r="12" spans="1:4" ht="16.5" customHeight="1">
      <c r="A12" s="30" t="s">
        <v>2118</v>
      </c>
      <c r="B12" s="34"/>
      <c r="C12" s="32"/>
      <c r="D12" s="33"/>
    </row>
    <row r="13" spans="1:4" s="36" customFormat="1" ht="16.5" customHeight="1">
      <c r="A13" s="35" t="s">
        <v>2117</v>
      </c>
      <c r="B13" s="126"/>
      <c r="C13" s="126"/>
      <c r="D13" s="127"/>
    </row>
    <row r="14" spans="1:4" ht="16.5" customHeight="1">
      <c r="A14" s="30" t="s">
        <v>2119</v>
      </c>
      <c r="B14" s="34"/>
      <c r="C14" s="32"/>
      <c r="D14" s="33"/>
    </row>
    <row r="15" spans="1:4" ht="15" customHeight="1">
      <c r="A15" s="132"/>
      <c r="B15" s="132"/>
      <c r="C15" s="132"/>
      <c r="D15" s="132"/>
    </row>
    <row r="16" spans="1:4" ht="14.25">
      <c r="A16" s="97" t="s">
        <v>2120</v>
      </c>
      <c r="B16" s="97" t="s">
        <v>2112</v>
      </c>
      <c r="C16" s="97" t="s">
        <v>2113</v>
      </c>
      <c r="D16" s="97" t="s">
        <v>2114</v>
      </c>
    </row>
    <row r="17" spans="1:4" ht="16.5" customHeight="1">
      <c r="A17" s="30" t="s">
        <v>2121</v>
      </c>
      <c r="B17" s="34"/>
      <c r="C17" s="32"/>
      <c r="D17" s="33"/>
    </row>
    <row r="18" spans="1:4" ht="16.5" customHeight="1">
      <c r="A18" s="30" t="s">
        <v>2122</v>
      </c>
      <c r="B18" s="34"/>
      <c r="C18" s="32"/>
      <c r="D18" s="33"/>
    </row>
    <row r="19" spans="1:4" s="36" customFormat="1" ht="16.5" customHeight="1">
      <c r="A19" s="35" t="s">
        <v>3003</v>
      </c>
      <c r="B19" s="126"/>
      <c r="C19" s="126"/>
      <c r="D19" s="127"/>
    </row>
    <row r="20" spans="1:4" ht="24.6" customHeight="1">
      <c r="A20" s="30" t="s">
        <v>2123</v>
      </c>
      <c r="B20" s="34"/>
      <c r="C20" s="32"/>
      <c r="D20" s="33"/>
    </row>
    <row r="21" spans="1:4" s="36" customFormat="1" ht="16.5" customHeight="1">
      <c r="A21" s="35" t="s">
        <v>3009</v>
      </c>
      <c r="B21" s="126"/>
      <c r="C21" s="126"/>
      <c r="D21" s="127"/>
    </row>
    <row r="22" spans="1:4" ht="24.6" customHeight="1">
      <c r="A22" s="30" t="s">
        <v>2124</v>
      </c>
      <c r="B22" s="34"/>
      <c r="C22" s="32"/>
      <c r="D22" s="33"/>
    </row>
    <row r="23" spans="1:4" s="36" customFormat="1" ht="16.5" customHeight="1">
      <c r="A23" s="35" t="s">
        <v>3010</v>
      </c>
      <c r="B23" s="126"/>
      <c r="C23" s="126"/>
      <c r="D23" s="127"/>
    </row>
    <row r="24" spans="1:4" ht="24.75" customHeight="1">
      <c r="A24" s="30" t="s">
        <v>2125</v>
      </c>
      <c r="B24" s="34"/>
      <c r="C24" s="32"/>
      <c r="D24" s="33"/>
    </row>
    <row r="25" spans="1:4" s="36" customFormat="1" ht="16.5" customHeight="1">
      <c r="A25" s="35" t="s">
        <v>3003</v>
      </c>
      <c r="B25" s="126"/>
      <c r="C25" s="126"/>
      <c r="D25" s="127"/>
    </row>
    <row r="26" spans="1:4" ht="24.6" customHeight="1">
      <c r="A26" s="30" t="s">
        <v>3011</v>
      </c>
      <c r="B26" s="34"/>
      <c r="C26" s="32"/>
      <c r="D26" s="33"/>
    </row>
    <row r="27" spans="1:4" s="36" customFormat="1" ht="16.350000000000001" customHeight="1">
      <c r="A27" s="35" t="s">
        <v>3003</v>
      </c>
      <c r="B27" s="126"/>
      <c r="C27" s="126"/>
      <c r="D27" s="127"/>
    </row>
    <row r="28" spans="1:4" s="36" customFormat="1" ht="16.5" customHeight="1">
      <c r="A28" s="30" t="s">
        <v>2126</v>
      </c>
      <c r="B28" s="126"/>
      <c r="C28" s="126"/>
      <c r="D28" s="127"/>
    </row>
    <row r="29" spans="1:4" ht="14.25">
      <c r="A29" s="38"/>
    </row>
    <row r="30" spans="1:4" ht="150" customHeight="1">
      <c r="A30" s="115" t="s">
        <v>3017</v>
      </c>
      <c r="B30" s="115"/>
      <c r="C30" s="115"/>
      <c r="D30" s="115"/>
    </row>
    <row r="31" spans="1:4" ht="14.25">
      <c r="A31" s="94"/>
      <c r="B31" s="94"/>
      <c r="C31" s="94"/>
      <c r="D31" s="94"/>
    </row>
    <row r="32" spans="1:4" ht="14.25">
      <c r="A32" s="97" t="s">
        <v>2996</v>
      </c>
      <c r="B32" s="97" t="s">
        <v>2112</v>
      </c>
      <c r="C32" s="97" t="s">
        <v>2113</v>
      </c>
      <c r="D32" s="97" t="s">
        <v>2114</v>
      </c>
    </row>
    <row r="33" spans="1:6" ht="16.5" customHeight="1">
      <c r="A33" s="30" t="s">
        <v>3012</v>
      </c>
      <c r="B33" s="34"/>
      <c r="C33" s="32"/>
      <c r="D33" s="33"/>
    </row>
    <row r="34" spans="1:6" s="36" customFormat="1" ht="16.5" customHeight="1">
      <c r="A34" s="30" t="s">
        <v>3013</v>
      </c>
      <c r="B34" s="126"/>
      <c r="C34" s="126"/>
      <c r="D34" s="127"/>
    </row>
    <row r="35" spans="1:6" ht="15" thickBot="1">
      <c r="A35" s="94"/>
      <c r="B35" s="94"/>
      <c r="C35" s="94"/>
      <c r="D35" s="94"/>
    </row>
    <row r="36" spans="1:6" s="16" customFormat="1" ht="21" customHeight="1" thickTop="1" thickBot="1">
      <c r="A36" s="17" t="s">
        <v>3021</v>
      </c>
      <c r="B36" s="133"/>
      <c r="C36" s="134"/>
      <c r="D36" s="135"/>
      <c r="E36" s="15"/>
      <c r="F36" s="15"/>
    </row>
    <row r="37" spans="1:6" s="16" customFormat="1" ht="21" customHeight="1" thickTop="1" thickBot="1">
      <c r="A37" s="15" t="s">
        <v>2127</v>
      </c>
      <c r="B37" s="133"/>
      <c r="C37" s="134"/>
      <c r="D37" s="135"/>
      <c r="E37" s="15"/>
      <c r="F37" s="15"/>
    </row>
    <row r="38" spans="1:6" s="100" customFormat="1" ht="21" customHeight="1" thickTop="1" thickBot="1">
      <c r="A38" s="17" t="s">
        <v>2128</v>
      </c>
      <c r="B38" s="133"/>
      <c r="C38" s="134"/>
      <c r="D38" s="135"/>
      <c r="E38" s="99"/>
      <c r="F38" s="99"/>
    </row>
    <row r="39" spans="1:6" ht="15" thickTop="1"/>
    <row r="40" spans="1:6" ht="14.25"/>
    <row r="41" spans="1:6" ht="14.25" hidden="1"/>
    <row r="42" spans="1:6" ht="14.25" hidden="1"/>
    <row r="43" spans="1:6" ht="14.25" hidden="1"/>
    <row r="44" spans="1:6" ht="14.25" hidden="1"/>
    <row r="45" spans="1:6" ht="14.25" hidden="1"/>
    <row r="46" spans="1:6" ht="14.25" hidden="1"/>
    <row r="47" spans="1:6" ht="14.25" hidden="1"/>
    <row r="48" spans="1:6" ht="14.25" hidden="1"/>
    <row r="49" ht="14.25" hidden="1"/>
    <row r="50" ht="14.25" hidden="1"/>
    <row r="51" ht="14.25" hidden="1"/>
    <row r="52"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sheetData>
  <sheetProtection algorithmName="SHA-512" hashValue="7hDoM4n3zS8Yos1rRoIj0sZ/WfhXB8MTOnd47CFXY+YJ1YJPPF8ZSGZQtvtZqsRmCTjBrps1TT6x5D51xFfOUg==" saltValue="c8gMnd5QqduPl57ReieWkQ==" spinCount="100000" sheet="1" formatCells="0" formatColumns="0" formatRows="0" insertColumns="0" insertRows="0" insertHyperlinks="0" sort="0" autoFilter="0" pivotTables="0"/>
  <mergeCells count="21">
    <mergeCell ref="B36:D36"/>
    <mergeCell ref="B37:D37"/>
    <mergeCell ref="B38:D38"/>
    <mergeCell ref="B23:D23"/>
    <mergeCell ref="B25:D25"/>
    <mergeCell ref="B27:D27"/>
    <mergeCell ref="B28:D28"/>
    <mergeCell ref="A30:D30"/>
    <mergeCell ref="B34:D34"/>
    <mergeCell ref="B21:D21"/>
    <mergeCell ref="A1:D1"/>
    <mergeCell ref="B2:D2"/>
    <mergeCell ref="B3:D3"/>
    <mergeCell ref="B4:D4"/>
    <mergeCell ref="B5:D5"/>
    <mergeCell ref="B6:D6"/>
    <mergeCell ref="A7:D7"/>
    <mergeCell ref="B11:D11"/>
    <mergeCell ref="B13:D13"/>
    <mergeCell ref="A15:D15"/>
    <mergeCell ref="B19:D19"/>
  </mergeCells>
  <pageMargins left="0.31496062992125984" right="0.31496062992125984" top="0.86614173228346458" bottom="0.55118110236220474" header="0.15748031496062992" footer="7.874015748031496E-2"/>
  <pageSetup paperSize="9" orientation="landscape" r:id="rId1"/>
  <headerFooter>
    <oddHeader>&amp;R&amp;G</oddHeader>
    <oddFooter xml:space="preserve">&amp;L&amp;"Arial,Regular"&amp;8Code ref.: IFA GFS QMS checklist for FV; v6.0_Oct22; English version
&amp;A
Page &amp;P of &amp;N&amp;R&amp;"Arial,Regular"&amp;8© GLOBALG.A.P. c/o FoodPLUS GmbH
Spichernstr. 55, 50672 Cologne, Germany 
&amp;K00A039www.globalgap.org </oddFooter>
  </headerFooter>
  <rowBreaks count="1" manualBreakCount="1">
    <brk id="25"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84A2B-8B35-4E29-BD8E-8E1CDD71C9CE}">
  <dimension ref="A1:T175"/>
  <sheetViews>
    <sheetView view="pageLayout" topLeftCell="J1" zoomScaleNormal="100" workbookViewId="0">
      <selection activeCell="K16" sqref="K16"/>
    </sheetView>
  </sheetViews>
  <sheetFormatPr defaultColWidth="0" defaultRowHeight="11.25"/>
  <cols>
    <col min="1" max="1" width="8.7109375" style="10" hidden="1" customWidth="1"/>
    <col min="2" max="2" width="11.7109375" style="10" hidden="1" customWidth="1"/>
    <col min="3" max="4" width="9.140625" style="10" hidden="1" customWidth="1"/>
    <col min="5" max="9" width="9.28515625" style="10" hidden="1" customWidth="1"/>
    <col min="10" max="10" width="12.7109375" style="10" customWidth="1"/>
    <col min="11" max="11" width="54.7109375" style="10" customWidth="1"/>
    <col min="12" max="12" width="10.85546875" style="10" customWidth="1"/>
    <col min="13" max="13" width="3.85546875" style="40" customWidth="1"/>
    <col min="14" max="14" width="3.28515625" style="40" customWidth="1"/>
    <col min="15" max="15" width="6" style="40" bestFit="1" customWidth="1"/>
    <col min="16" max="16" width="21.7109375" style="40" hidden="1" customWidth="1"/>
    <col min="17" max="17" width="46.42578125" style="40" customWidth="1"/>
    <col min="18" max="20" width="0.85546875" style="10" hidden="1" customWidth="1"/>
    <col min="21" max="16384" width="9.28515625" style="10" hidden="1"/>
  </cols>
  <sheetData>
    <row r="1" spans="1:17" s="14" customFormat="1" ht="33.75">
      <c r="A1" s="14" t="s">
        <v>2129</v>
      </c>
      <c r="B1" s="12" t="s">
        <v>13</v>
      </c>
      <c r="C1" s="13" t="s">
        <v>17</v>
      </c>
      <c r="D1" s="13" t="s">
        <v>20</v>
      </c>
      <c r="E1" s="13" t="s">
        <v>2078</v>
      </c>
      <c r="F1" s="13" t="s">
        <v>2130</v>
      </c>
      <c r="G1" s="13" t="s">
        <v>2131</v>
      </c>
      <c r="H1" s="13" t="s">
        <v>2132</v>
      </c>
      <c r="I1" s="13" t="s">
        <v>21</v>
      </c>
      <c r="J1" s="22" t="s">
        <v>2133</v>
      </c>
      <c r="K1" s="22" t="s">
        <v>2134</v>
      </c>
      <c r="L1" s="22" t="s">
        <v>2082</v>
      </c>
      <c r="M1" s="22" t="s">
        <v>2112</v>
      </c>
      <c r="N1" s="22" t="s">
        <v>2113</v>
      </c>
      <c r="O1" s="22" t="s">
        <v>2135</v>
      </c>
      <c r="P1" s="103" t="s">
        <v>2136</v>
      </c>
      <c r="Q1" s="22" t="s">
        <v>2137</v>
      </c>
    </row>
    <row r="2" spans="1:17" ht="33.75">
      <c r="B2" s="20" t="s">
        <v>520</v>
      </c>
      <c r="C2" s="21"/>
      <c r="D2" s="19">
        <v>1</v>
      </c>
      <c r="E2" s="21"/>
      <c r="F2" s="23" t="s">
        <v>2138</v>
      </c>
      <c r="G2" s="21" t="s">
        <v>2138</v>
      </c>
      <c r="H2" s="23" t="s">
        <v>2139</v>
      </c>
      <c r="I2" s="29" t="s">
        <v>2138</v>
      </c>
      <c r="J2" s="21" t="s">
        <v>1394</v>
      </c>
      <c r="K2" s="21" t="s">
        <v>28</v>
      </c>
      <c r="L2" s="21" t="s">
        <v>2138</v>
      </c>
      <c r="M2" s="39"/>
      <c r="N2" s="39"/>
      <c r="O2" s="39"/>
      <c r="P2" s="39" t="s">
        <v>2138</v>
      </c>
      <c r="Q2" s="39"/>
    </row>
    <row r="3" spans="1:17" ht="33.75">
      <c r="B3" s="27"/>
      <c r="C3" s="23" t="s">
        <v>578</v>
      </c>
      <c r="D3" s="28">
        <v>1</v>
      </c>
      <c r="E3" s="23"/>
      <c r="F3" s="23" t="s">
        <v>2138</v>
      </c>
      <c r="G3" s="23" t="s">
        <v>2138</v>
      </c>
      <c r="H3" s="23" t="s">
        <v>2139</v>
      </c>
      <c r="I3" s="29" t="s">
        <v>2138</v>
      </c>
      <c r="J3" s="21" t="s">
        <v>946</v>
      </c>
      <c r="K3" s="21" t="s">
        <v>28</v>
      </c>
      <c r="L3" s="21" t="s">
        <v>2138</v>
      </c>
      <c r="M3" s="39"/>
      <c r="N3" s="39"/>
      <c r="O3" s="39"/>
      <c r="P3" s="39" t="s">
        <v>2138</v>
      </c>
      <c r="Q3" s="39"/>
    </row>
    <row r="4" spans="1:17" ht="33.75">
      <c r="B4" s="27"/>
      <c r="C4" s="23"/>
      <c r="D4" s="28">
        <v>0</v>
      </c>
      <c r="E4" s="23" t="s">
        <v>595</v>
      </c>
      <c r="F4" s="23" t="s">
        <v>2140</v>
      </c>
      <c r="G4" s="23" t="e">
        <v>#N/A</v>
      </c>
      <c r="H4" s="23" t="s">
        <v>2141</v>
      </c>
      <c r="I4" s="29" t="b">
        <v>0</v>
      </c>
      <c r="J4" s="21" t="s">
        <v>596</v>
      </c>
      <c r="K4" s="21" t="s">
        <v>598</v>
      </c>
      <c r="L4" s="21" t="s">
        <v>2084</v>
      </c>
      <c r="M4" s="39"/>
      <c r="N4" s="39"/>
      <c r="O4" s="39"/>
      <c r="P4" s="39" t="s">
        <v>2138</v>
      </c>
      <c r="Q4" s="39"/>
    </row>
    <row r="5" spans="1:17" ht="40.5" customHeight="1">
      <c r="B5" s="27"/>
      <c r="C5" s="23"/>
      <c r="D5" s="28">
        <v>0</v>
      </c>
      <c r="E5" s="23" t="s">
        <v>591</v>
      </c>
      <c r="F5" s="23" t="s">
        <v>2140</v>
      </c>
      <c r="G5" s="23" t="e">
        <v>#N/A</v>
      </c>
      <c r="H5" s="23" t="s">
        <v>2142</v>
      </c>
      <c r="I5" s="29" t="b">
        <v>0</v>
      </c>
      <c r="J5" s="21" t="s">
        <v>592</v>
      </c>
      <c r="K5" s="21" t="s">
        <v>594</v>
      </c>
      <c r="L5" s="21" t="s">
        <v>2084</v>
      </c>
      <c r="M5" s="39"/>
      <c r="N5" s="39"/>
      <c r="O5" s="39"/>
      <c r="P5" s="39" t="s">
        <v>2138</v>
      </c>
      <c r="Q5" s="39"/>
    </row>
    <row r="6" spans="1:17" ht="119.25" customHeight="1">
      <c r="B6" s="27"/>
      <c r="C6" s="23"/>
      <c r="D6" s="28">
        <v>0</v>
      </c>
      <c r="E6" s="23" t="s">
        <v>587</v>
      </c>
      <c r="F6" s="23" t="s">
        <v>2140</v>
      </c>
      <c r="G6" s="23" t="e">
        <v>#N/A</v>
      </c>
      <c r="H6" s="23" t="s">
        <v>2143</v>
      </c>
      <c r="I6" s="29" t="b">
        <v>0</v>
      </c>
      <c r="J6" s="21" t="s">
        <v>588</v>
      </c>
      <c r="K6" s="21" t="s">
        <v>2144</v>
      </c>
      <c r="L6" s="21" t="s">
        <v>2084</v>
      </c>
      <c r="M6" s="39"/>
      <c r="N6" s="39"/>
      <c r="O6" s="39"/>
      <c r="P6" s="39" t="s">
        <v>2138</v>
      </c>
      <c r="Q6" s="39"/>
    </row>
    <row r="7" spans="1:17" ht="33.75">
      <c r="B7" s="27"/>
      <c r="C7" s="23"/>
      <c r="D7" s="28">
        <v>0</v>
      </c>
      <c r="E7" s="23" t="s">
        <v>583</v>
      </c>
      <c r="F7" s="23" t="s">
        <v>2140</v>
      </c>
      <c r="G7" s="23" t="e">
        <v>#N/A</v>
      </c>
      <c r="H7" s="23" t="s">
        <v>2145</v>
      </c>
      <c r="I7" s="29" t="b">
        <v>0</v>
      </c>
      <c r="J7" s="21" t="s">
        <v>584</v>
      </c>
      <c r="K7" s="21" t="s">
        <v>586</v>
      </c>
      <c r="L7" s="21" t="s">
        <v>2084</v>
      </c>
      <c r="M7" s="39"/>
      <c r="N7" s="39"/>
      <c r="O7" s="39"/>
      <c r="P7" s="39" t="s">
        <v>2138</v>
      </c>
      <c r="Q7" s="39"/>
    </row>
    <row r="8" spans="1:17" ht="33.75">
      <c r="B8" s="27"/>
      <c r="C8" s="23"/>
      <c r="D8" s="28">
        <v>0</v>
      </c>
      <c r="E8" s="23" t="s">
        <v>579</v>
      </c>
      <c r="F8" s="23" t="s">
        <v>2140</v>
      </c>
      <c r="G8" s="23" t="e">
        <v>#N/A</v>
      </c>
      <c r="H8" s="23" t="s">
        <v>2146</v>
      </c>
      <c r="I8" s="29" t="b">
        <v>0</v>
      </c>
      <c r="J8" s="21" t="s">
        <v>580</v>
      </c>
      <c r="K8" s="21" t="s">
        <v>582</v>
      </c>
      <c r="L8" s="21" t="s">
        <v>2084</v>
      </c>
      <c r="M8" s="39"/>
      <c r="N8" s="39"/>
      <c r="O8" s="39"/>
      <c r="P8" s="39" t="s">
        <v>2138</v>
      </c>
      <c r="Q8" s="39"/>
    </row>
    <row r="9" spans="1:17" ht="66" customHeight="1">
      <c r="B9" s="27"/>
      <c r="C9" s="23"/>
      <c r="D9" s="28">
        <v>0</v>
      </c>
      <c r="E9" s="23" t="s">
        <v>574</v>
      </c>
      <c r="F9" s="23" t="s">
        <v>2140</v>
      </c>
      <c r="G9" s="23" t="e">
        <v>#N/A</v>
      </c>
      <c r="H9" s="23" t="s">
        <v>2147</v>
      </c>
      <c r="I9" s="29" t="b">
        <v>0</v>
      </c>
      <c r="J9" s="21" t="s">
        <v>575</v>
      </c>
      <c r="K9" s="21" t="s">
        <v>577</v>
      </c>
      <c r="L9" s="21" t="s">
        <v>2084</v>
      </c>
      <c r="M9" s="39"/>
      <c r="N9" s="39"/>
      <c r="O9" s="39"/>
      <c r="P9" s="39" t="s">
        <v>2138</v>
      </c>
      <c r="Q9" s="39"/>
    </row>
    <row r="10" spans="1:17" ht="56.25">
      <c r="B10" s="27"/>
      <c r="C10" s="23" t="s">
        <v>565</v>
      </c>
      <c r="D10" s="28">
        <v>1</v>
      </c>
      <c r="E10" s="23"/>
      <c r="F10" s="23" t="s">
        <v>2138</v>
      </c>
      <c r="G10" s="23" t="s">
        <v>2138</v>
      </c>
      <c r="H10" s="23" t="s">
        <v>2139</v>
      </c>
      <c r="I10" s="29" t="s">
        <v>2138</v>
      </c>
      <c r="J10" s="21" t="s">
        <v>943</v>
      </c>
      <c r="K10" s="21" t="s">
        <v>28</v>
      </c>
      <c r="L10" s="21" t="s">
        <v>2138</v>
      </c>
      <c r="M10" s="39"/>
      <c r="N10" s="39"/>
      <c r="O10" s="39"/>
      <c r="P10" s="39" t="s">
        <v>2138</v>
      </c>
      <c r="Q10" s="39"/>
    </row>
    <row r="11" spans="1:17" ht="213.75">
      <c r="B11" s="27"/>
      <c r="C11" s="23"/>
      <c r="D11" s="28">
        <v>0</v>
      </c>
      <c r="E11" s="23" t="s">
        <v>570</v>
      </c>
      <c r="F11" s="23" t="s">
        <v>2140</v>
      </c>
      <c r="G11" s="23" t="e">
        <v>#N/A</v>
      </c>
      <c r="H11" s="23" t="s">
        <v>2148</v>
      </c>
      <c r="I11" s="29" t="b">
        <v>0</v>
      </c>
      <c r="J11" s="21" t="s">
        <v>571</v>
      </c>
      <c r="K11" s="21" t="s">
        <v>2149</v>
      </c>
      <c r="L11" s="21" t="s">
        <v>2084</v>
      </c>
      <c r="M11" s="39"/>
      <c r="N11" s="39"/>
      <c r="O11" s="39"/>
      <c r="P11" s="39" t="s">
        <v>2138</v>
      </c>
      <c r="Q11" s="39"/>
    </row>
    <row r="12" spans="1:17" ht="40.5" customHeight="1">
      <c r="B12" s="27"/>
      <c r="C12" s="23"/>
      <c r="D12" s="28">
        <v>0</v>
      </c>
      <c r="E12" s="23" t="s">
        <v>566</v>
      </c>
      <c r="F12" s="23" t="s">
        <v>2140</v>
      </c>
      <c r="G12" s="23" t="e">
        <v>#N/A</v>
      </c>
      <c r="H12" s="23" t="s">
        <v>2150</v>
      </c>
      <c r="I12" s="29" t="b">
        <v>0</v>
      </c>
      <c r="J12" s="21" t="s">
        <v>567</v>
      </c>
      <c r="K12" s="21" t="s">
        <v>569</v>
      </c>
      <c r="L12" s="21" t="s">
        <v>2084</v>
      </c>
      <c r="M12" s="39"/>
      <c r="N12" s="39"/>
      <c r="O12" s="39"/>
      <c r="P12" s="39" t="s">
        <v>2138</v>
      </c>
      <c r="Q12" s="39"/>
    </row>
    <row r="13" spans="1:17" ht="53.25" customHeight="1">
      <c r="B13" s="27"/>
      <c r="C13" s="23"/>
      <c r="D13" s="28">
        <v>0</v>
      </c>
      <c r="E13" s="23" t="s">
        <v>561</v>
      </c>
      <c r="F13" s="23" t="s">
        <v>2140</v>
      </c>
      <c r="G13" s="23" t="e">
        <v>#N/A</v>
      </c>
      <c r="H13" s="23" t="s">
        <v>2151</v>
      </c>
      <c r="I13" s="29" t="b">
        <v>0</v>
      </c>
      <c r="J13" s="21" t="s">
        <v>562</v>
      </c>
      <c r="K13" s="21" t="s">
        <v>564</v>
      </c>
      <c r="L13" s="21" t="s">
        <v>2084</v>
      </c>
      <c r="M13" s="39"/>
      <c r="N13" s="39"/>
      <c r="O13" s="39"/>
      <c r="P13" s="39" t="s">
        <v>2138</v>
      </c>
      <c r="Q13" s="39"/>
    </row>
    <row r="14" spans="1:17" ht="67.5">
      <c r="B14" s="27"/>
      <c r="C14" s="23" t="s">
        <v>552</v>
      </c>
      <c r="D14" s="28">
        <v>1</v>
      </c>
      <c r="E14" s="23"/>
      <c r="F14" s="23" t="s">
        <v>2138</v>
      </c>
      <c r="G14" s="23" t="s">
        <v>2138</v>
      </c>
      <c r="H14" s="23" t="s">
        <v>2139</v>
      </c>
      <c r="I14" s="29" t="s">
        <v>2138</v>
      </c>
      <c r="J14" s="21" t="s">
        <v>880</v>
      </c>
      <c r="K14" s="21" t="s">
        <v>28</v>
      </c>
      <c r="L14" s="21" t="s">
        <v>2138</v>
      </c>
      <c r="M14" s="39"/>
      <c r="N14" s="39"/>
      <c r="O14" s="39"/>
      <c r="P14" s="39" t="s">
        <v>2138</v>
      </c>
      <c r="Q14" s="39"/>
    </row>
    <row r="15" spans="1:17" ht="33.75">
      <c r="B15" s="27"/>
      <c r="C15" s="23"/>
      <c r="D15" s="28">
        <v>0</v>
      </c>
      <c r="E15" s="23" t="s">
        <v>557</v>
      </c>
      <c r="F15" s="23" t="s">
        <v>2140</v>
      </c>
      <c r="G15" s="23" t="e">
        <v>#N/A</v>
      </c>
      <c r="H15" s="23" t="s">
        <v>2152</v>
      </c>
      <c r="I15" s="29" t="b">
        <v>0</v>
      </c>
      <c r="J15" s="21" t="s">
        <v>558</v>
      </c>
      <c r="K15" s="21" t="s">
        <v>560</v>
      </c>
      <c r="L15" s="21" t="s">
        <v>2084</v>
      </c>
      <c r="M15" s="39"/>
      <c r="N15" s="39"/>
      <c r="O15" s="39"/>
      <c r="P15" s="39" t="s">
        <v>2138</v>
      </c>
      <c r="Q15" s="39"/>
    </row>
    <row r="16" spans="1:17" ht="132" customHeight="1">
      <c r="B16" s="27"/>
      <c r="C16" s="23"/>
      <c r="D16" s="28">
        <v>0</v>
      </c>
      <c r="E16" s="23" t="s">
        <v>553</v>
      </c>
      <c r="F16" s="23" t="s">
        <v>2140</v>
      </c>
      <c r="G16" s="23" t="e">
        <v>#N/A</v>
      </c>
      <c r="H16" s="23" t="s">
        <v>2153</v>
      </c>
      <c r="I16" s="29" t="b">
        <v>0</v>
      </c>
      <c r="J16" s="21" t="s">
        <v>554</v>
      </c>
      <c r="K16" s="21" t="s">
        <v>556</v>
      </c>
      <c r="L16" s="21" t="s">
        <v>2084</v>
      </c>
      <c r="M16" s="39"/>
      <c r="N16" s="39"/>
      <c r="O16" s="39"/>
      <c r="P16" s="39" t="s">
        <v>2138</v>
      </c>
      <c r="Q16" s="39"/>
    </row>
    <row r="17" spans="2:17" ht="33.75">
      <c r="B17" s="27"/>
      <c r="C17" s="23"/>
      <c r="D17" s="28">
        <v>0</v>
      </c>
      <c r="E17" s="23" t="s">
        <v>548</v>
      </c>
      <c r="F17" s="23" t="s">
        <v>2140</v>
      </c>
      <c r="G17" s="23" t="e">
        <v>#N/A</v>
      </c>
      <c r="H17" s="23" t="s">
        <v>2154</v>
      </c>
      <c r="I17" s="29" t="b">
        <v>0</v>
      </c>
      <c r="J17" s="21" t="s">
        <v>549</v>
      </c>
      <c r="K17" s="21" t="s">
        <v>551</v>
      </c>
      <c r="L17" s="21" t="s">
        <v>2084</v>
      </c>
      <c r="M17" s="39"/>
      <c r="N17" s="39"/>
      <c r="O17" s="39"/>
      <c r="P17" s="39" t="s">
        <v>2138</v>
      </c>
      <c r="Q17" s="39"/>
    </row>
    <row r="18" spans="2:17" ht="33.75">
      <c r="B18" s="27"/>
      <c r="C18" s="23" t="s">
        <v>543</v>
      </c>
      <c r="D18" s="28">
        <v>1</v>
      </c>
      <c r="E18" s="23"/>
      <c r="F18" s="23" t="s">
        <v>2138</v>
      </c>
      <c r="G18" s="23" t="s">
        <v>2138</v>
      </c>
      <c r="H18" s="23" t="s">
        <v>2139</v>
      </c>
      <c r="I18" s="29" t="s">
        <v>2138</v>
      </c>
      <c r="J18" s="21" t="s">
        <v>883</v>
      </c>
      <c r="K18" s="21" t="s">
        <v>28</v>
      </c>
      <c r="L18" s="21" t="s">
        <v>2138</v>
      </c>
      <c r="M18" s="39"/>
      <c r="N18" s="39"/>
      <c r="O18" s="39"/>
      <c r="P18" s="39" t="s">
        <v>2138</v>
      </c>
      <c r="Q18" s="39"/>
    </row>
    <row r="19" spans="2:17" ht="33.75">
      <c r="B19" s="27"/>
      <c r="C19" s="23"/>
      <c r="D19" s="28">
        <v>0</v>
      </c>
      <c r="E19" s="23" t="s">
        <v>544</v>
      </c>
      <c r="F19" s="23" t="s">
        <v>2140</v>
      </c>
      <c r="G19" s="23" t="e">
        <v>#N/A</v>
      </c>
      <c r="H19" s="23" t="s">
        <v>2155</v>
      </c>
      <c r="I19" s="29" t="b">
        <v>0</v>
      </c>
      <c r="J19" s="21" t="s">
        <v>545</v>
      </c>
      <c r="K19" s="21" t="s">
        <v>547</v>
      </c>
      <c r="L19" s="21" t="s">
        <v>2084</v>
      </c>
      <c r="M19" s="39"/>
      <c r="N19" s="39"/>
      <c r="O19" s="39"/>
      <c r="P19" s="39" t="s">
        <v>2138</v>
      </c>
      <c r="Q19" s="39"/>
    </row>
    <row r="20" spans="2:17" ht="90">
      <c r="B20" s="27"/>
      <c r="C20" s="23"/>
      <c r="D20" s="28">
        <v>0</v>
      </c>
      <c r="E20" s="23" t="s">
        <v>539</v>
      </c>
      <c r="F20" s="23" t="s">
        <v>2140</v>
      </c>
      <c r="G20" s="23" t="e">
        <v>#N/A</v>
      </c>
      <c r="H20" s="23" t="s">
        <v>2156</v>
      </c>
      <c r="I20" s="29" t="b">
        <v>0</v>
      </c>
      <c r="J20" s="21" t="s">
        <v>540</v>
      </c>
      <c r="K20" s="21" t="s">
        <v>2992</v>
      </c>
      <c r="L20" s="21" t="s">
        <v>2084</v>
      </c>
      <c r="M20" s="39"/>
      <c r="N20" s="39"/>
      <c r="O20" s="39"/>
      <c r="P20" s="39" t="s">
        <v>2138</v>
      </c>
      <c r="Q20" s="39"/>
    </row>
    <row r="21" spans="2:17" ht="56.25">
      <c r="B21" s="27"/>
      <c r="C21" s="23" t="s">
        <v>534</v>
      </c>
      <c r="D21" s="28">
        <v>1</v>
      </c>
      <c r="E21" s="23"/>
      <c r="F21" s="23" t="s">
        <v>2138</v>
      </c>
      <c r="G21" s="23" t="s">
        <v>2138</v>
      </c>
      <c r="H21" s="23" t="s">
        <v>2139</v>
      </c>
      <c r="I21" s="29" t="s">
        <v>2138</v>
      </c>
      <c r="J21" s="21" t="s">
        <v>886</v>
      </c>
      <c r="K21" s="21" t="s">
        <v>28</v>
      </c>
      <c r="L21" s="21" t="s">
        <v>2138</v>
      </c>
      <c r="M21" s="39"/>
      <c r="N21" s="39"/>
      <c r="O21" s="39"/>
      <c r="P21" s="39" t="s">
        <v>2138</v>
      </c>
      <c r="Q21" s="39"/>
    </row>
    <row r="22" spans="2:17" ht="178.5" customHeight="1">
      <c r="B22" s="27"/>
      <c r="C22" s="23"/>
      <c r="D22" s="28">
        <v>0</v>
      </c>
      <c r="E22" s="23" t="s">
        <v>535</v>
      </c>
      <c r="F22" s="23" t="s">
        <v>2140</v>
      </c>
      <c r="G22" s="23" t="e">
        <v>#N/A</v>
      </c>
      <c r="H22" s="23" t="s">
        <v>2157</v>
      </c>
      <c r="I22" s="29" t="b">
        <v>0</v>
      </c>
      <c r="J22" s="21" t="s">
        <v>536</v>
      </c>
      <c r="K22" s="21" t="s">
        <v>538</v>
      </c>
      <c r="L22" s="21" t="s">
        <v>2084</v>
      </c>
      <c r="M22" s="39"/>
      <c r="N22" s="39"/>
      <c r="O22" s="39"/>
      <c r="P22" s="39" t="s">
        <v>2138</v>
      </c>
      <c r="Q22" s="39"/>
    </row>
    <row r="23" spans="2:17" ht="45">
      <c r="B23" s="27"/>
      <c r="C23" s="23"/>
      <c r="D23" s="28">
        <v>0</v>
      </c>
      <c r="E23" s="23" t="s">
        <v>530</v>
      </c>
      <c r="F23" s="23" t="s">
        <v>2140</v>
      </c>
      <c r="G23" s="23" t="e">
        <v>#N/A</v>
      </c>
      <c r="H23" s="23" t="s">
        <v>2158</v>
      </c>
      <c r="I23" s="29" t="b">
        <v>0</v>
      </c>
      <c r="J23" s="21" t="s">
        <v>531</v>
      </c>
      <c r="K23" s="21" t="s">
        <v>533</v>
      </c>
      <c r="L23" s="21" t="s">
        <v>2084</v>
      </c>
      <c r="M23" s="39"/>
      <c r="N23" s="39"/>
      <c r="O23" s="39"/>
      <c r="P23" s="39" t="s">
        <v>2138</v>
      </c>
      <c r="Q23" s="39"/>
    </row>
    <row r="24" spans="2:17" ht="45">
      <c r="B24" s="27"/>
      <c r="C24" s="23" t="s">
        <v>521</v>
      </c>
      <c r="D24" s="28">
        <v>1</v>
      </c>
      <c r="E24" s="23"/>
      <c r="F24" s="23" t="s">
        <v>2138</v>
      </c>
      <c r="G24" s="23" t="s">
        <v>2138</v>
      </c>
      <c r="H24" s="23" t="s">
        <v>2139</v>
      </c>
      <c r="I24" s="29" t="s">
        <v>2138</v>
      </c>
      <c r="J24" s="21" t="s">
        <v>889</v>
      </c>
      <c r="K24" s="21" t="s">
        <v>28</v>
      </c>
      <c r="L24" s="21" t="s">
        <v>2138</v>
      </c>
      <c r="M24" s="39"/>
      <c r="N24" s="39"/>
      <c r="O24" s="39"/>
      <c r="P24" s="39" t="s">
        <v>2138</v>
      </c>
      <c r="Q24" s="39"/>
    </row>
    <row r="25" spans="2:17" ht="202.5">
      <c r="B25" s="27"/>
      <c r="C25" s="23"/>
      <c r="D25" s="28">
        <v>0</v>
      </c>
      <c r="E25" s="23" t="s">
        <v>526</v>
      </c>
      <c r="F25" s="23" t="s">
        <v>2140</v>
      </c>
      <c r="G25" s="23" t="e">
        <v>#N/A</v>
      </c>
      <c r="H25" s="23" t="s">
        <v>2159</v>
      </c>
      <c r="I25" s="29" t="b">
        <v>0</v>
      </c>
      <c r="J25" s="21" t="s">
        <v>527</v>
      </c>
      <c r="K25" s="21" t="s">
        <v>2160</v>
      </c>
      <c r="L25" s="21" t="s">
        <v>2084</v>
      </c>
      <c r="M25" s="39"/>
      <c r="N25" s="39"/>
      <c r="O25" s="39"/>
      <c r="P25" s="39" t="s">
        <v>2138</v>
      </c>
      <c r="Q25" s="39"/>
    </row>
    <row r="26" spans="2:17" ht="54" customHeight="1">
      <c r="B26" s="27"/>
      <c r="C26" s="23"/>
      <c r="D26" s="28">
        <v>0</v>
      </c>
      <c r="E26" s="23" t="s">
        <v>522</v>
      </c>
      <c r="F26" s="23" t="s">
        <v>2140</v>
      </c>
      <c r="G26" s="23" t="e">
        <v>#N/A</v>
      </c>
      <c r="H26" s="23" t="s">
        <v>2161</v>
      </c>
      <c r="I26" s="29" t="b">
        <v>0</v>
      </c>
      <c r="J26" s="21" t="s">
        <v>523</v>
      </c>
      <c r="K26" s="21" t="s">
        <v>2162</v>
      </c>
      <c r="L26" s="21" t="s">
        <v>2084</v>
      </c>
      <c r="M26" s="39"/>
      <c r="N26" s="39"/>
      <c r="O26" s="39"/>
      <c r="P26" s="39" t="s">
        <v>2138</v>
      </c>
      <c r="Q26" s="39"/>
    </row>
    <row r="27" spans="2:17" ht="74.25" customHeight="1">
      <c r="B27" s="27"/>
      <c r="C27" s="23"/>
      <c r="D27" s="28">
        <v>0</v>
      </c>
      <c r="E27" s="23" t="s">
        <v>516</v>
      </c>
      <c r="F27" s="23" t="s">
        <v>2140</v>
      </c>
      <c r="G27" s="23" t="e">
        <v>#N/A</v>
      </c>
      <c r="H27" s="23" t="s">
        <v>2163</v>
      </c>
      <c r="I27" s="29" t="b">
        <v>0</v>
      </c>
      <c r="J27" s="21" t="s">
        <v>517</v>
      </c>
      <c r="K27" s="21" t="s">
        <v>2164</v>
      </c>
      <c r="L27" s="21" t="s">
        <v>2084</v>
      </c>
      <c r="M27" s="39"/>
      <c r="N27" s="39"/>
      <c r="O27" s="39"/>
      <c r="P27" s="39" t="s">
        <v>2138</v>
      </c>
      <c r="Q27" s="39"/>
    </row>
    <row r="28" spans="2:17" ht="45">
      <c r="B28" s="27" t="s">
        <v>477</v>
      </c>
      <c r="C28" s="23"/>
      <c r="D28" s="28">
        <v>1</v>
      </c>
      <c r="E28" s="23"/>
      <c r="F28" s="23" t="s">
        <v>2138</v>
      </c>
      <c r="G28" s="23" t="s">
        <v>2138</v>
      </c>
      <c r="H28" s="23" t="s">
        <v>2139</v>
      </c>
      <c r="I28" s="29" t="s">
        <v>2138</v>
      </c>
      <c r="J28" s="21" t="s">
        <v>1391</v>
      </c>
      <c r="K28" s="21" t="s">
        <v>28</v>
      </c>
      <c r="L28" s="21" t="s">
        <v>2138</v>
      </c>
      <c r="M28" s="39"/>
      <c r="N28" s="39"/>
      <c r="O28" s="39"/>
      <c r="P28" s="39" t="s">
        <v>2138</v>
      </c>
      <c r="Q28" s="39"/>
    </row>
    <row r="29" spans="2:17" ht="33.75">
      <c r="B29" s="27"/>
      <c r="C29" s="23"/>
      <c r="D29" s="28">
        <v>0</v>
      </c>
      <c r="E29" s="23" t="s">
        <v>512</v>
      </c>
      <c r="F29" s="23" t="s">
        <v>2140</v>
      </c>
      <c r="G29" s="23" t="e">
        <v>#N/A</v>
      </c>
      <c r="H29" s="23" t="s">
        <v>2165</v>
      </c>
      <c r="I29" s="29" t="b">
        <v>0</v>
      </c>
      <c r="J29" s="21" t="s">
        <v>513</v>
      </c>
      <c r="K29" s="21" t="s">
        <v>515</v>
      </c>
      <c r="L29" s="21" t="s">
        <v>2084</v>
      </c>
      <c r="M29" s="39"/>
      <c r="N29" s="39"/>
      <c r="O29" s="39"/>
      <c r="P29" s="39" t="s">
        <v>2138</v>
      </c>
      <c r="Q29" s="39"/>
    </row>
    <row r="30" spans="2:17" ht="33.75">
      <c r="B30" s="27"/>
      <c r="C30" s="23" t="s">
        <v>499</v>
      </c>
      <c r="D30" s="28">
        <v>1</v>
      </c>
      <c r="E30" s="23"/>
      <c r="F30" s="23" t="s">
        <v>2138</v>
      </c>
      <c r="G30" s="23" t="s">
        <v>2138</v>
      </c>
      <c r="H30" s="23" t="s">
        <v>2139</v>
      </c>
      <c r="I30" s="29" t="s">
        <v>2138</v>
      </c>
      <c r="J30" s="21" t="s">
        <v>892</v>
      </c>
      <c r="K30" s="21" t="s">
        <v>28</v>
      </c>
      <c r="L30" s="21" t="s">
        <v>2138</v>
      </c>
      <c r="M30" s="39"/>
      <c r="N30" s="39"/>
      <c r="O30" s="39"/>
      <c r="P30" s="39" t="s">
        <v>2138</v>
      </c>
      <c r="Q30" s="39"/>
    </row>
    <row r="31" spans="2:17" ht="33.75">
      <c r="B31" s="27"/>
      <c r="C31" s="23"/>
      <c r="D31" s="28">
        <v>0</v>
      </c>
      <c r="E31" s="23" t="s">
        <v>508</v>
      </c>
      <c r="F31" s="23" t="s">
        <v>2140</v>
      </c>
      <c r="G31" s="23" t="e">
        <v>#N/A</v>
      </c>
      <c r="H31" s="23" t="s">
        <v>2166</v>
      </c>
      <c r="I31" s="29" t="b">
        <v>0</v>
      </c>
      <c r="J31" s="21" t="s">
        <v>509</v>
      </c>
      <c r="K31" s="21" t="s">
        <v>511</v>
      </c>
      <c r="L31" s="21" t="s">
        <v>2084</v>
      </c>
      <c r="M31" s="39"/>
      <c r="N31" s="39"/>
      <c r="O31" s="39"/>
      <c r="P31" s="39" t="s">
        <v>2138</v>
      </c>
      <c r="Q31" s="39"/>
    </row>
    <row r="32" spans="2:17" ht="45">
      <c r="B32" s="27"/>
      <c r="C32" s="23"/>
      <c r="D32" s="28">
        <v>0</v>
      </c>
      <c r="E32" s="23" t="s">
        <v>504</v>
      </c>
      <c r="F32" s="23" t="s">
        <v>2140</v>
      </c>
      <c r="G32" s="23" t="e">
        <v>#N/A</v>
      </c>
      <c r="H32" s="23" t="s">
        <v>2167</v>
      </c>
      <c r="I32" s="29" t="b">
        <v>0</v>
      </c>
      <c r="J32" s="21" t="s">
        <v>505</v>
      </c>
      <c r="K32" s="21" t="s">
        <v>507</v>
      </c>
      <c r="L32" s="21" t="s">
        <v>2084</v>
      </c>
      <c r="M32" s="39"/>
      <c r="N32" s="39"/>
      <c r="O32" s="39"/>
      <c r="P32" s="39" t="s">
        <v>2138</v>
      </c>
      <c r="Q32" s="39"/>
    </row>
    <row r="33" spans="2:17" ht="115.5" customHeight="1">
      <c r="B33" s="27"/>
      <c r="C33" s="23"/>
      <c r="D33" s="28">
        <v>0</v>
      </c>
      <c r="E33" s="23" t="s">
        <v>500</v>
      </c>
      <c r="F33" s="23" t="s">
        <v>2140</v>
      </c>
      <c r="G33" s="23" t="e">
        <v>#N/A</v>
      </c>
      <c r="H33" s="23" t="s">
        <v>2168</v>
      </c>
      <c r="I33" s="29" t="b">
        <v>0</v>
      </c>
      <c r="J33" s="21" t="s">
        <v>501</v>
      </c>
      <c r="K33" s="21" t="s">
        <v>503</v>
      </c>
      <c r="L33" s="21" t="s">
        <v>2084</v>
      </c>
      <c r="M33" s="39"/>
      <c r="N33" s="39"/>
      <c r="O33" s="39"/>
      <c r="P33" s="39" t="s">
        <v>2138</v>
      </c>
      <c r="Q33" s="39"/>
    </row>
    <row r="34" spans="2:17" ht="132.75" customHeight="1">
      <c r="B34" s="27"/>
      <c r="C34" s="23"/>
      <c r="D34" s="28">
        <v>0</v>
      </c>
      <c r="E34" s="23" t="s">
        <v>495</v>
      </c>
      <c r="F34" s="23" t="s">
        <v>2140</v>
      </c>
      <c r="G34" s="23" t="e">
        <v>#N/A</v>
      </c>
      <c r="H34" s="23" t="s">
        <v>2169</v>
      </c>
      <c r="I34" s="29" t="b">
        <v>0</v>
      </c>
      <c r="J34" s="21" t="s">
        <v>496</v>
      </c>
      <c r="K34" s="21" t="s">
        <v>2170</v>
      </c>
      <c r="L34" s="21" t="s">
        <v>2084</v>
      </c>
      <c r="M34" s="39"/>
      <c r="N34" s="39"/>
      <c r="O34" s="39"/>
      <c r="P34" s="39" t="s">
        <v>2138</v>
      </c>
      <c r="Q34" s="39"/>
    </row>
    <row r="35" spans="2:17" ht="33.75">
      <c r="B35" s="27"/>
      <c r="C35" s="23" t="s">
        <v>478</v>
      </c>
      <c r="D35" s="28">
        <v>1</v>
      </c>
      <c r="E35" s="23"/>
      <c r="F35" s="23" t="s">
        <v>2138</v>
      </c>
      <c r="G35" s="23" t="s">
        <v>2138</v>
      </c>
      <c r="H35" s="23" t="s">
        <v>2139</v>
      </c>
      <c r="I35" s="29" t="s">
        <v>2138</v>
      </c>
      <c r="J35" s="21" t="s">
        <v>895</v>
      </c>
      <c r="K35" s="21" t="s">
        <v>28</v>
      </c>
      <c r="L35" s="21" t="s">
        <v>2138</v>
      </c>
      <c r="M35" s="39"/>
      <c r="N35" s="39"/>
      <c r="O35" s="39"/>
      <c r="P35" s="39" t="s">
        <v>2138</v>
      </c>
      <c r="Q35" s="39"/>
    </row>
    <row r="36" spans="2:17" ht="54" customHeight="1">
      <c r="B36" s="27"/>
      <c r="C36" s="23"/>
      <c r="D36" s="28">
        <v>0</v>
      </c>
      <c r="E36" s="23" t="s">
        <v>491</v>
      </c>
      <c r="F36" s="23" t="s">
        <v>2140</v>
      </c>
      <c r="G36" s="23" t="e">
        <v>#N/A</v>
      </c>
      <c r="H36" s="23" t="s">
        <v>2171</v>
      </c>
      <c r="I36" s="29" t="b">
        <v>0</v>
      </c>
      <c r="J36" s="21" t="s">
        <v>492</v>
      </c>
      <c r="K36" s="21" t="s">
        <v>2993</v>
      </c>
      <c r="L36" s="21" t="s">
        <v>2084</v>
      </c>
      <c r="M36" s="39"/>
      <c r="N36" s="39"/>
      <c r="O36" s="39"/>
      <c r="P36" s="39" t="s">
        <v>2138</v>
      </c>
      <c r="Q36" s="39"/>
    </row>
    <row r="37" spans="2:17" ht="158.25" customHeight="1">
      <c r="B37" s="27"/>
      <c r="C37" s="23"/>
      <c r="D37" s="28">
        <v>0</v>
      </c>
      <c r="E37" s="23" t="s">
        <v>487</v>
      </c>
      <c r="F37" s="23" t="s">
        <v>2140</v>
      </c>
      <c r="G37" s="23" t="e">
        <v>#N/A</v>
      </c>
      <c r="H37" s="23" t="s">
        <v>2172</v>
      </c>
      <c r="I37" s="29" t="b">
        <v>0</v>
      </c>
      <c r="J37" s="21" t="s">
        <v>488</v>
      </c>
      <c r="K37" s="21" t="s">
        <v>2173</v>
      </c>
      <c r="L37" s="21" t="s">
        <v>2084</v>
      </c>
      <c r="M37" s="39"/>
      <c r="N37" s="39"/>
      <c r="O37" s="39"/>
      <c r="P37" s="39" t="s">
        <v>2138</v>
      </c>
      <c r="Q37" s="39"/>
    </row>
    <row r="38" spans="2:17" ht="49.5" customHeight="1">
      <c r="B38" s="27"/>
      <c r="C38" s="23"/>
      <c r="D38" s="28">
        <v>0</v>
      </c>
      <c r="E38" s="23" t="s">
        <v>483</v>
      </c>
      <c r="F38" s="23" t="s">
        <v>2140</v>
      </c>
      <c r="G38" s="23" t="e">
        <v>#N/A</v>
      </c>
      <c r="H38" s="23" t="s">
        <v>2174</v>
      </c>
      <c r="I38" s="29" t="b">
        <v>0</v>
      </c>
      <c r="J38" s="21" t="s">
        <v>484</v>
      </c>
      <c r="K38" s="21" t="s">
        <v>486</v>
      </c>
      <c r="L38" s="21" t="s">
        <v>2084</v>
      </c>
      <c r="M38" s="39"/>
      <c r="N38" s="39"/>
      <c r="O38" s="39"/>
      <c r="P38" s="39" t="s">
        <v>2138</v>
      </c>
      <c r="Q38" s="39"/>
    </row>
    <row r="39" spans="2:17" ht="57.75" customHeight="1">
      <c r="B39" s="27"/>
      <c r="C39" s="23"/>
      <c r="D39" s="28">
        <v>0</v>
      </c>
      <c r="E39" s="23" t="s">
        <v>479</v>
      </c>
      <c r="F39" s="23" t="s">
        <v>2140</v>
      </c>
      <c r="G39" s="23" t="e">
        <v>#N/A</v>
      </c>
      <c r="H39" s="23" t="s">
        <v>2175</v>
      </c>
      <c r="I39" s="29" t="b">
        <v>0</v>
      </c>
      <c r="J39" s="21" t="s">
        <v>480</v>
      </c>
      <c r="K39" s="21" t="s">
        <v>482</v>
      </c>
      <c r="L39" s="21" t="s">
        <v>2084</v>
      </c>
      <c r="M39" s="39"/>
      <c r="N39" s="39"/>
      <c r="O39" s="39"/>
      <c r="P39" s="39" t="s">
        <v>2138</v>
      </c>
      <c r="Q39" s="39"/>
    </row>
    <row r="40" spans="2:17" ht="68.25" customHeight="1">
      <c r="B40" s="27"/>
      <c r="C40" s="23"/>
      <c r="D40" s="28">
        <v>0</v>
      </c>
      <c r="E40" s="23" t="s">
        <v>473</v>
      </c>
      <c r="F40" s="23" t="s">
        <v>2140</v>
      </c>
      <c r="G40" s="23" t="e">
        <v>#N/A</v>
      </c>
      <c r="H40" s="23" t="s">
        <v>2176</v>
      </c>
      <c r="I40" s="29" t="b">
        <v>0</v>
      </c>
      <c r="J40" s="21" t="s">
        <v>474</v>
      </c>
      <c r="K40" s="21" t="s">
        <v>476</v>
      </c>
      <c r="L40" s="21" t="s">
        <v>2084</v>
      </c>
      <c r="M40" s="39"/>
      <c r="N40" s="39"/>
      <c r="O40" s="39"/>
      <c r="P40" s="39" t="s">
        <v>2138</v>
      </c>
      <c r="Q40" s="39"/>
    </row>
    <row r="41" spans="2:17" ht="33.75">
      <c r="B41" s="27" t="s">
        <v>418</v>
      </c>
      <c r="C41" s="23"/>
      <c r="D41" s="28">
        <v>1</v>
      </c>
      <c r="E41" s="23"/>
      <c r="F41" s="23" t="s">
        <v>2138</v>
      </c>
      <c r="G41" s="23" t="s">
        <v>2138</v>
      </c>
      <c r="H41" s="23" t="s">
        <v>2139</v>
      </c>
      <c r="I41" s="29" t="s">
        <v>2138</v>
      </c>
      <c r="J41" s="21" t="s">
        <v>1388</v>
      </c>
      <c r="K41" s="21" t="s">
        <v>28</v>
      </c>
      <c r="L41" s="21" t="s">
        <v>2138</v>
      </c>
      <c r="M41" s="39"/>
      <c r="N41" s="39"/>
      <c r="O41" s="39"/>
      <c r="P41" s="39" t="s">
        <v>2138</v>
      </c>
      <c r="Q41" s="39"/>
    </row>
    <row r="42" spans="2:17" ht="33.75">
      <c r="B42" s="27"/>
      <c r="C42" s="23" t="s">
        <v>31</v>
      </c>
      <c r="D42" s="28">
        <v>1</v>
      </c>
      <c r="E42" s="23"/>
      <c r="F42" s="23" t="s">
        <v>2138</v>
      </c>
      <c r="G42" s="23" t="s">
        <v>2138</v>
      </c>
      <c r="H42" s="23" t="s">
        <v>2139</v>
      </c>
      <c r="I42" s="29" t="s">
        <v>2138</v>
      </c>
      <c r="J42" s="21" t="s">
        <v>28</v>
      </c>
      <c r="K42" s="21" t="s">
        <v>28</v>
      </c>
      <c r="L42" s="21" t="s">
        <v>2138</v>
      </c>
      <c r="M42" s="39"/>
      <c r="N42" s="39"/>
      <c r="O42" s="39"/>
      <c r="P42" s="39" t="s">
        <v>2138</v>
      </c>
      <c r="Q42" s="39"/>
    </row>
    <row r="43" spans="2:17" ht="109.5" customHeight="1">
      <c r="B43" s="27"/>
      <c r="C43" s="23"/>
      <c r="D43" s="28">
        <v>0</v>
      </c>
      <c r="E43" s="23" t="s">
        <v>469</v>
      </c>
      <c r="F43" s="23" t="s">
        <v>2140</v>
      </c>
      <c r="G43" s="23" t="e">
        <v>#N/A</v>
      </c>
      <c r="H43" s="23" t="s">
        <v>2177</v>
      </c>
      <c r="I43" s="29" t="b">
        <v>0</v>
      </c>
      <c r="J43" s="21" t="s">
        <v>470</v>
      </c>
      <c r="K43" s="21" t="s">
        <v>472</v>
      </c>
      <c r="L43" s="21" t="s">
        <v>2084</v>
      </c>
      <c r="M43" s="39"/>
      <c r="N43" s="39"/>
      <c r="O43" s="39"/>
      <c r="P43" s="39" t="s">
        <v>2138</v>
      </c>
      <c r="Q43" s="39"/>
    </row>
    <row r="44" spans="2:17" ht="33.75">
      <c r="B44" s="27"/>
      <c r="C44" s="23"/>
      <c r="D44" s="28">
        <v>0</v>
      </c>
      <c r="E44" s="23" t="s">
        <v>465</v>
      </c>
      <c r="F44" s="23" t="s">
        <v>2140</v>
      </c>
      <c r="G44" s="23" t="e">
        <v>#N/A</v>
      </c>
      <c r="H44" s="23" t="s">
        <v>2178</v>
      </c>
      <c r="I44" s="29" t="b">
        <v>0</v>
      </c>
      <c r="J44" s="21" t="s">
        <v>466</v>
      </c>
      <c r="K44" s="21" t="s">
        <v>468</v>
      </c>
      <c r="L44" s="21" t="s">
        <v>2084</v>
      </c>
      <c r="M44" s="39"/>
      <c r="N44" s="39"/>
      <c r="O44" s="39"/>
      <c r="P44" s="39" t="s">
        <v>2138</v>
      </c>
      <c r="Q44" s="39"/>
    </row>
    <row r="45" spans="2:17" ht="33.75">
      <c r="B45" s="27"/>
      <c r="C45" s="23"/>
      <c r="D45" s="28">
        <v>0</v>
      </c>
      <c r="E45" s="23" t="s">
        <v>461</v>
      </c>
      <c r="F45" s="23" t="s">
        <v>2140</v>
      </c>
      <c r="G45" s="23" t="e">
        <v>#N/A</v>
      </c>
      <c r="H45" s="23" t="s">
        <v>2179</v>
      </c>
      <c r="I45" s="29" t="b">
        <v>0</v>
      </c>
      <c r="J45" s="21" t="s">
        <v>462</v>
      </c>
      <c r="K45" s="21" t="s">
        <v>464</v>
      </c>
      <c r="L45" s="21" t="s">
        <v>2084</v>
      </c>
      <c r="M45" s="39"/>
      <c r="N45" s="39"/>
      <c r="O45" s="39"/>
      <c r="P45" s="39" t="s">
        <v>2138</v>
      </c>
      <c r="Q45" s="39"/>
    </row>
    <row r="46" spans="2:17" ht="87" customHeight="1">
      <c r="B46" s="27"/>
      <c r="C46" s="23"/>
      <c r="D46" s="28">
        <v>0</v>
      </c>
      <c r="E46" s="23" t="s">
        <v>457</v>
      </c>
      <c r="F46" s="23" t="s">
        <v>2140</v>
      </c>
      <c r="G46" s="23" t="e">
        <v>#N/A</v>
      </c>
      <c r="H46" s="23" t="s">
        <v>2180</v>
      </c>
      <c r="I46" s="29" t="b">
        <v>0</v>
      </c>
      <c r="J46" s="21" t="s">
        <v>458</v>
      </c>
      <c r="K46" s="21" t="s">
        <v>460</v>
      </c>
      <c r="L46" s="21" t="s">
        <v>2084</v>
      </c>
      <c r="M46" s="39"/>
      <c r="N46" s="39"/>
      <c r="O46" s="39"/>
      <c r="P46" s="39" t="s">
        <v>2138</v>
      </c>
      <c r="Q46" s="39"/>
    </row>
    <row r="47" spans="2:17" ht="45">
      <c r="B47" s="27"/>
      <c r="C47" s="23" t="s">
        <v>436</v>
      </c>
      <c r="D47" s="28">
        <v>1</v>
      </c>
      <c r="E47" s="23"/>
      <c r="F47" s="23" t="s">
        <v>2138</v>
      </c>
      <c r="G47" s="23" t="s">
        <v>2138</v>
      </c>
      <c r="H47" s="23" t="s">
        <v>2139</v>
      </c>
      <c r="I47" s="29" t="s">
        <v>2138</v>
      </c>
      <c r="J47" s="21" t="s">
        <v>898</v>
      </c>
      <c r="K47" s="21" t="s">
        <v>28</v>
      </c>
      <c r="L47" s="21" t="s">
        <v>2138</v>
      </c>
      <c r="M47" s="39"/>
      <c r="N47" s="39"/>
      <c r="O47" s="39"/>
      <c r="P47" s="39" t="s">
        <v>2138</v>
      </c>
      <c r="Q47" s="39"/>
    </row>
    <row r="48" spans="2:17" ht="33.75">
      <c r="B48" s="27"/>
      <c r="C48" s="23"/>
      <c r="D48" s="28">
        <v>0</v>
      </c>
      <c r="E48" s="23" t="s">
        <v>453</v>
      </c>
      <c r="F48" s="23" t="s">
        <v>2140</v>
      </c>
      <c r="G48" s="23" t="e">
        <v>#N/A</v>
      </c>
      <c r="H48" s="23" t="s">
        <v>2181</v>
      </c>
      <c r="I48" s="29" t="b">
        <v>0</v>
      </c>
      <c r="J48" s="21" t="s">
        <v>454</v>
      </c>
      <c r="K48" s="21" t="s">
        <v>456</v>
      </c>
      <c r="L48" s="21" t="s">
        <v>2084</v>
      </c>
      <c r="M48" s="39"/>
      <c r="N48" s="39"/>
      <c r="O48" s="39"/>
      <c r="P48" s="39" t="s">
        <v>2138</v>
      </c>
      <c r="Q48" s="39"/>
    </row>
    <row r="49" spans="2:17" ht="33.75">
      <c r="B49" s="27"/>
      <c r="C49" s="23"/>
      <c r="D49" s="28">
        <v>0</v>
      </c>
      <c r="E49" s="23" t="s">
        <v>449</v>
      </c>
      <c r="F49" s="23" t="s">
        <v>2140</v>
      </c>
      <c r="G49" s="23" t="e">
        <v>#N/A</v>
      </c>
      <c r="H49" s="23" t="s">
        <v>2182</v>
      </c>
      <c r="I49" s="29" t="b">
        <v>0</v>
      </c>
      <c r="J49" s="21" t="s">
        <v>450</v>
      </c>
      <c r="K49" s="21" t="s">
        <v>452</v>
      </c>
      <c r="L49" s="21" t="s">
        <v>2084</v>
      </c>
      <c r="M49" s="39"/>
      <c r="N49" s="39"/>
      <c r="O49" s="39"/>
      <c r="P49" s="39" t="s">
        <v>2138</v>
      </c>
      <c r="Q49" s="39"/>
    </row>
    <row r="50" spans="2:17" ht="33.75">
      <c r="B50" s="27"/>
      <c r="C50" s="23"/>
      <c r="D50" s="28">
        <v>0</v>
      </c>
      <c r="E50" s="23" t="s">
        <v>445</v>
      </c>
      <c r="F50" s="23" t="s">
        <v>2140</v>
      </c>
      <c r="G50" s="23" t="e">
        <v>#N/A</v>
      </c>
      <c r="H50" s="23" t="s">
        <v>2183</v>
      </c>
      <c r="I50" s="29" t="b">
        <v>0</v>
      </c>
      <c r="J50" s="21" t="s">
        <v>446</v>
      </c>
      <c r="K50" s="21" t="s">
        <v>448</v>
      </c>
      <c r="L50" s="21" t="s">
        <v>2084</v>
      </c>
      <c r="M50" s="39"/>
      <c r="N50" s="39"/>
      <c r="O50" s="39"/>
      <c r="P50" s="39" t="s">
        <v>2138</v>
      </c>
      <c r="Q50" s="39"/>
    </row>
    <row r="51" spans="2:17" ht="42" customHeight="1">
      <c r="B51" s="27"/>
      <c r="C51" s="23"/>
      <c r="D51" s="28">
        <v>0</v>
      </c>
      <c r="E51" s="23" t="s">
        <v>441</v>
      </c>
      <c r="F51" s="23" t="s">
        <v>2140</v>
      </c>
      <c r="G51" s="23" t="e">
        <v>#N/A</v>
      </c>
      <c r="H51" s="23" t="s">
        <v>2184</v>
      </c>
      <c r="I51" s="29" t="b">
        <v>0</v>
      </c>
      <c r="J51" s="21" t="s">
        <v>442</v>
      </c>
      <c r="K51" s="21" t="s">
        <v>444</v>
      </c>
      <c r="L51" s="21" t="s">
        <v>2084</v>
      </c>
      <c r="M51" s="39"/>
      <c r="N51" s="39"/>
      <c r="O51" s="39"/>
      <c r="P51" s="39" t="s">
        <v>2138</v>
      </c>
      <c r="Q51" s="39"/>
    </row>
    <row r="52" spans="2:17" ht="33.75">
      <c r="B52" s="27"/>
      <c r="C52" s="23"/>
      <c r="D52" s="28">
        <v>0</v>
      </c>
      <c r="E52" s="23" t="s">
        <v>437</v>
      </c>
      <c r="F52" s="23" t="s">
        <v>2140</v>
      </c>
      <c r="G52" s="23" t="e">
        <v>#N/A</v>
      </c>
      <c r="H52" s="23" t="s">
        <v>2185</v>
      </c>
      <c r="I52" s="29" t="b">
        <v>0</v>
      </c>
      <c r="J52" s="21" t="s">
        <v>438</v>
      </c>
      <c r="K52" s="21" t="s">
        <v>440</v>
      </c>
      <c r="L52" s="21" t="s">
        <v>2084</v>
      </c>
      <c r="M52" s="39"/>
      <c r="N52" s="39"/>
      <c r="O52" s="39"/>
      <c r="P52" s="39" t="s">
        <v>2138</v>
      </c>
      <c r="Q52" s="39"/>
    </row>
    <row r="53" spans="2:17" ht="42" customHeight="1">
      <c r="B53" s="27"/>
      <c r="C53" s="23"/>
      <c r="D53" s="28">
        <v>0</v>
      </c>
      <c r="E53" s="23" t="s">
        <v>432</v>
      </c>
      <c r="F53" s="23" t="s">
        <v>2140</v>
      </c>
      <c r="G53" s="23" t="e">
        <v>#N/A</v>
      </c>
      <c r="H53" s="23" t="s">
        <v>2186</v>
      </c>
      <c r="I53" s="29" t="b">
        <v>0</v>
      </c>
      <c r="J53" s="21" t="s">
        <v>433</v>
      </c>
      <c r="K53" s="21" t="s">
        <v>435</v>
      </c>
      <c r="L53" s="21" t="s">
        <v>2084</v>
      </c>
      <c r="M53" s="39"/>
      <c r="N53" s="39"/>
      <c r="O53" s="39"/>
      <c r="P53" s="39" t="s">
        <v>2138</v>
      </c>
      <c r="Q53" s="39"/>
    </row>
    <row r="54" spans="2:17" ht="33.75">
      <c r="B54" s="27"/>
      <c r="C54" s="23" t="s">
        <v>419</v>
      </c>
      <c r="D54" s="28">
        <v>1</v>
      </c>
      <c r="E54" s="23"/>
      <c r="F54" s="23" t="s">
        <v>2138</v>
      </c>
      <c r="G54" s="23" t="s">
        <v>2138</v>
      </c>
      <c r="H54" s="23" t="s">
        <v>2139</v>
      </c>
      <c r="I54" s="29" t="s">
        <v>2138</v>
      </c>
      <c r="J54" s="21" t="s">
        <v>901</v>
      </c>
      <c r="K54" s="21" t="s">
        <v>28</v>
      </c>
      <c r="L54" s="21" t="s">
        <v>2138</v>
      </c>
      <c r="M54" s="39"/>
      <c r="N54" s="39"/>
      <c r="O54" s="39"/>
      <c r="P54" s="39" t="s">
        <v>2138</v>
      </c>
      <c r="Q54" s="39"/>
    </row>
    <row r="55" spans="2:17" ht="54.75" customHeight="1">
      <c r="B55" s="27"/>
      <c r="C55" s="23"/>
      <c r="D55" s="28">
        <v>0</v>
      </c>
      <c r="E55" s="23" t="s">
        <v>428</v>
      </c>
      <c r="F55" s="23" t="s">
        <v>2140</v>
      </c>
      <c r="G55" s="23" t="e">
        <v>#N/A</v>
      </c>
      <c r="H55" s="23" t="s">
        <v>2187</v>
      </c>
      <c r="I55" s="29" t="b">
        <v>0</v>
      </c>
      <c r="J55" s="21" t="s">
        <v>429</v>
      </c>
      <c r="K55" s="21" t="s">
        <v>431</v>
      </c>
      <c r="L55" s="21" t="s">
        <v>2084</v>
      </c>
      <c r="M55" s="39"/>
      <c r="N55" s="39"/>
      <c r="O55" s="39"/>
      <c r="P55" s="39" t="s">
        <v>2138</v>
      </c>
      <c r="Q55" s="39"/>
    </row>
    <row r="56" spans="2:17" ht="33.75">
      <c r="B56" s="27"/>
      <c r="C56" s="23"/>
      <c r="D56" s="28">
        <v>0</v>
      </c>
      <c r="E56" s="23" t="s">
        <v>424</v>
      </c>
      <c r="F56" s="23" t="s">
        <v>2140</v>
      </c>
      <c r="G56" s="23" t="e">
        <v>#N/A</v>
      </c>
      <c r="H56" s="23" t="s">
        <v>2188</v>
      </c>
      <c r="I56" s="29" t="b">
        <v>0</v>
      </c>
      <c r="J56" s="21" t="s">
        <v>425</v>
      </c>
      <c r="K56" s="21" t="s">
        <v>427</v>
      </c>
      <c r="L56" s="21" t="s">
        <v>2084</v>
      </c>
      <c r="M56" s="39"/>
      <c r="N56" s="39"/>
      <c r="O56" s="39"/>
      <c r="P56" s="39" t="s">
        <v>2138</v>
      </c>
      <c r="Q56" s="39"/>
    </row>
    <row r="57" spans="2:17" ht="33.75">
      <c r="B57" s="27"/>
      <c r="C57" s="23"/>
      <c r="D57" s="28">
        <v>0</v>
      </c>
      <c r="E57" s="23" t="s">
        <v>420</v>
      </c>
      <c r="F57" s="23" t="s">
        <v>2140</v>
      </c>
      <c r="G57" s="23" t="e">
        <v>#N/A</v>
      </c>
      <c r="H57" s="23" t="s">
        <v>2189</v>
      </c>
      <c r="I57" s="29" t="b">
        <v>0</v>
      </c>
      <c r="J57" s="21" t="s">
        <v>421</v>
      </c>
      <c r="K57" s="21" t="s">
        <v>423</v>
      </c>
      <c r="L57" s="21" t="s">
        <v>2084</v>
      </c>
      <c r="M57" s="39"/>
      <c r="N57" s="39"/>
      <c r="O57" s="39"/>
      <c r="P57" s="39" t="s">
        <v>2138</v>
      </c>
      <c r="Q57" s="39"/>
    </row>
    <row r="58" spans="2:17" ht="74.25" customHeight="1">
      <c r="B58" s="27"/>
      <c r="C58" s="23"/>
      <c r="D58" s="28">
        <v>0</v>
      </c>
      <c r="E58" s="23" t="s">
        <v>414</v>
      </c>
      <c r="F58" s="23" t="s">
        <v>2140</v>
      </c>
      <c r="G58" s="23" t="e">
        <v>#N/A</v>
      </c>
      <c r="H58" s="23" t="s">
        <v>2190</v>
      </c>
      <c r="I58" s="29" t="b">
        <v>0</v>
      </c>
      <c r="J58" s="21" t="s">
        <v>415</v>
      </c>
      <c r="K58" s="21" t="s">
        <v>417</v>
      </c>
      <c r="L58" s="21" t="s">
        <v>2084</v>
      </c>
      <c r="M58" s="39"/>
      <c r="N58" s="39"/>
      <c r="O58" s="39"/>
      <c r="P58" s="39" t="s">
        <v>2138</v>
      </c>
      <c r="Q58" s="39"/>
    </row>
    <row r="59" spans="2:17" ht="33.75">
      <c r="B59" s="27" t="s">
        <v>397</v>
      </c>
      <c r="C59" s="23"/>
      <c r="D59" s="28">
        <v>1</v>
      </c>
      <c r="E59" s="23"/>
      <c r="F59" s="23" t="s">
        <v>2138</v>
      </c>
      <c r="G59" s="23" t="s">
        <v>2138</v>
      </c>
      <c r="H59" s="23" t="s">
        <v>2139</v>
      </c>
      <c r="I59" s="29" t="s">
        <v>2138</v>
      </c>
      <c r="J59" s="21" t="s">
        <v>1385</v>
      </c>
      <c r="K59" s="21" t="s">
        <v>28</v>
      </c>
      <c r="L59" s="21" t="s">
        <v>2138</v>
      </c>
      <c r="M59" s="39"/>
      <c r="N59" s="39"/>
      <c r="O59" s="39"/>
      <c r="P59" s="39" t="s">
        <v>2138</v>
      </c>
      <c r="Q59" s="39"/>
    </row>
    <row r="60" spans="2:17" ht="40.5" customHeight="1">
      <c r="B60" s="27"/>
      <c r="C60" s="23"/>
      <c r="D60" s="28">
        <v>0</v>
      </c>
      <c r="E60" s="23" t="s">
        <v>410</v>
      </c>
      <c r="F60" s="23" t="s">
        <v>2140</v>
      </c>
      <c r="G60" s="23" t="e">
        <v>#N/A</v>
      </c>
      <c r="H60" s="23" t="s">
        <v>2191</v>
      </c>
      <c r="I60" s="29" t="b">
        <v>0</v>
      </c>
      <c r="J60" s="21" t="s">
        <v>411</v>
      </c>
      <c r="K60" s="21" t="s">
        <v>413</v>
      </c>
      <c r="L60" s="21" t="s">
        <v>2084</v>
      </c>
      <c r="M60" s="39"/>
      <c r="N60" s="39"/>
      <c r="O60" s="39"/>
      <c r="P60" s="39" t="s">
        <v>2138</v>
      </c>
      <c r="Q60" s="39"/>
    </row>
    <row r="61" spans="2:17" ht="33.75">
      <c r="B61" s="27"/>
      <c r="C61" s="23"/>
      <c r="D61" s="28">
        <v>0</v>
      </c>
      <c r="E61" s="23" t="s">
        <v>406</v>
      </c>
      <c r="F61" s="23" t="s">
        <v>2140</v>
      </c>
      <c r="G61" s="23" t="e">
        <v>#N/A</v>
      </c>
      <c r="H61" s="23" t="s">
        <v>2192</v>
      </c>
      <c r="I61" s="29" t="b">
        <v>0</v>
      </c>
      <c r="J61" s="21" t="s">
        <v>407</v>
      </c>
      <c r="K61" s="21" t="s">
        <v>409</v>
      </c>
      <c r="L61" s="21" t="s">
        <v>2084</v>
      </c>
      <c r="M61" s="39"/>
      <c r="N61" s="39"/>
      <c r="O61" s="39"/>
      <c r="P61" s="39" t="s">
        <v>2138</v>
      </c>
      <c r="Q61" s="39"/>
    </row>
    <row r="62" spans="2:17" ht="33.75">
      <c r="B62" s="27"/>
      <c r="C62" s="23"/>
      <c r="D62" s="28">
        <v>0</v>
      </c>
      <c r="E62" s="23" t="s">
        <v>402</v>
      </c>
      <c r="F62" s="23" t="s">
        <v>2140</v>
      </c>
      <c r="G62" s="23" t="e">
        <v>#N/A</v>
      </c>
      <c r="H62" s="23" t="s">
        <v>2193</v>
      </c>
      <c r="I62" s="29" t="b">
        <v>0</v>
      </c>
      <c r="J62" s="21" t="s">
        <v>403</v>
      </c>
      <c r="K62" s="21" t="s">
        <v>405</v>
      </c>
      <c r="L62" s="21" t="s">
        <v>2084</v>
      </c>
      <c r="M62" s="39"/>
      <c r="N62" s="39"/>
      <c r="O62" s="39"/>
      <c r="P62" s="39" t="s">
        <v>2138</v>
      </c>
      <c r="Q62" s="39"/>
    </row>
    <row r="63" spans="2:17" ht="33.75">
      <c r="B63" s="27"/>
      <c r="C63" s="23"/>
      <c r="D63" s="28">
        <v>0</v>
      </c>
      <c r="E63" s="23" t="s">
        <v>398</v>
      </c>
      <c r="F63" s="23" t="s">
        <v>2140</v>
      </c>
      <c r="G63" s="23" t="e">
        <v>#N/A</v>
      </c>
      <c r="H63" s="23" t="s">
        <v>2194</v>
      </c>
      <c r="I63" s="29" t="b">
        <v>0</v>
      </c>
      <c r="J63" s="21" t="s">
        <v>399</v>
      </c>
      <c r="K63" s="21" t="s">
        <v>401</v>
      </c>
      <c r="L63" s="21" t="s">
        <v>2084</v>
      </c>
      <c r="M63" s="39"/>
      <c r="N63" s="39"/>
      <c r="O63" s="39"/>
      <c r="P63" s="39" t="s">
        <v>2138</v>
      </c>
      <c r="Q63" s="39"/>
    </row>
    <row r="64" spans="2:17" ht="87" customHeight="1">
      <c r="B64" s="27"/>
      <c r="C64" s="23"/>
      <c r="D64" s="28">
        <v>0</v>
      </c>
      <c r="E64" s="23" t="s">
        <v>393</v>
      </c>
      <c r="F64" s="23" t="s">
        <v>2140</v>
      </c>
      <c r="G64" s="23" t="e">
        <v>#N/A</v>
      </c>
      <c r="H64" s="23" t="s">
        <v>2195</v>
      </c>
      <c r="I64" s="29" t="b">
        <v>0</v>
      </c>
      <c r="J64" s="21" t="s">
        <v>394</v>
      </c>
      <c r="K64" s="21" t="s">
        <v>3018</v>
      </c>
      <c r="L64" s="21" t="s">
        <v>2084</v>
      </c>
      <c r="M64" s="39"/>
      <c r="N64" s="39"/>
      <c r="O64" s="39"/>
      <c r="P64" s="39" t="s">
        <v>2138</v>
      </c>
      <c r="Q64" s="39"/>
    </row>
    <row r="65" spans="2:17" ht="22.5">
      <c r="B65" s="27" t="s">
        <v>269</v>
      </c>
      <c r="C65" s="23"/>
      <c r="D65" s="28">
        <v>1</v>
      </c>
      <c r="E65" s="23"/>
      <c r="F65" s="23" t="s">
        <v>2138</v>
      </c>
      <c r="G65" s="23" t="s">
        <v>2138</v>
      </c>
      <c r="H65" s="23" t="s">
        <v>2139</v>
      </c>
      <c r="I65" s="29" t="s">
        <v>2138</v>
      </c>
      <c r="J65" s="21" t="s">
        <v>1382</v>
      </c>
      <c r="K65" s="21" t="s">
        <v>28</v>
      </c>
      <c r="L65" s="21" t="s">
        <v>2138</v>
      </c>
      <c r="M65" s="39"/>
      <c r="N65" s="39"/>
      <c r="O65" s="39"/>
      <c r="P65" s="39" t="s">
        <v>2138</v>
      </c>
      <c r="Q65" s="39"/>
    </row>
    <row r="66" spans="2:17" ht="33.75" hidden="1">
      <c r="B66" s="27"/>
      <c r="C66" s="23" t="s">
        <v>31</v>
      </c>
      <c r="D66" s="28">
        <v>1</v>
      </c>
      <c r="E66" s="23"/>
      <c r="F66" s="23" t="s">
        <v>2138</v>
      </c>
      <c r="G66" s="23" t="s">
        <v>2138</v>
      </c>
      <c r="H66" s="23" t="s">
        <v>2139</v>
      </c>
      <c r="I66" s="29" t="s">
        <v>2138</v>
      </c>
      <c r="J66" s="21" t="s">
        <v>28</v>
      </c>
      <c r="K66" s="21" t="s">
        <v>28</v>
      </c>
      <c r="L66" s="21" t="s">
        <v>2138</v>
      </c>
      <c r="M66" s="39"/>
      <c r="N66" s="39"/>
      <c r="O66" s="39"/>
      <c r="P66" s="39" t="s">
        <v>2138</v>
      </c>
      <c r="Q66" s="39"/>
    </row>
    <row r="67" spans="2:17" ht="51.75" customHeight="1">
      <c r="B67" s="27"/>
      <c r="C67" s="23"/>
      <c r="D67" s="28">
        <v>0</v>
      </c>
      <c r="E67" s="23" t="s">
        <v>389</v>
      </c>
      <c r="F67" s="23" t="s">
        <v>2140</v>
      </c>
      <c r="G67" s="23" t="e">
        <v>#N/A</v>
      </c>
      <c r="H67" s="23" t="s">
        <v>2196</v>
      </c>
      <c r="I67" s="29" t="b">
        <v>0</v>
      </c>
      <c r="J67" s="21" t="s">
        <v>390</v>
      </c>
      <c r="K67" s="21" t="s">
        <v>392</v>
      </c>
      <c r="L67" s="21" t="s">
        <v>2084</v>
      </c>
      <c r="M67" s="39"/>
      <c r="N67" s="39"/>
      <c r="O67" s="39"/>
      <c r="P67" s="39" t="s">
        <v>2138</v>
      </c>
      <c r="Q67" s="39"/>
    </row>
    <row r="68" spans="2:17" ht="33.75">
      <c r="B68" s="27"/>
      <c r="C68" s="23"/>
      <c r="D68" s="28">
        <v>0</v>
      </c>
      <c r="E68" s="23" t="s">
        <v>385</v>
      </c>
      <c r="F68" s="23" t="s">
        <v>2140</v>
      </c>
      <c r="G68" s="23" t="e">
        <v>#N/A</v>
      </c>
      <c r="H68" s="23" t="s">
        <v>2197</v>
      </c>
      <c r="I68" s="29" t="b">
        <v>0</v>
      </c>
      <c r="J68" s="21" t="s">
        <v>386</v>
      </c>
      <c r="K68" s="21" t="s">
        <v>388</v>
      </c>
      <c r="L68" s="21" t="s">
        <v>2084</v>
      </c>
      <c r="M68" s="39"/>
      <c r="N68" s="39"/>
      <c r="O68" s="39"/>
      <c r="P68" s="39" t="s">
        <v>2138</v>
      </c>
      <c r="Q68" s="39"/>
    </row>
    <row r="69" spans="2:17" ht="33.75">
      <c r="B69" s="27"/>
      <c r="C69" s="23" t="s">
        <v>348</v>
      </c>
      <c r="D69" s="28">
        <v>1</v>
      </c>
      <c r="E69" s="23"/>
      <c r="F69" s="23" t="s">
        <v>2138</v>
      </c>
      <c r="G69" s="23" t="s">
        <v>2138</v>
      </c>
      <c r="H69" s="23" t="s">
        <v>2139</v>
      </c>
      <c r="I69" s="29" t="s">
        <v>2138</v>
      </c>
      <c r="J69" s="21" t="s">
        <v>904</v>
      </c>
      <c r="K69" s="21" t="s">
        <v>28</v>
      </c>
      <c r="L69" s="21" t="s">
        <v>2138</v>
      </c>
      <c r="M69" s="39"/>
      <c r="N69" s="39"/>
      <c r="O69" s="39"/>
      <c r="P69" s="39" t="s">
        <v>2138</v>
      </c>
      <c r="Q69" s="39"/>
    </row>
    <row r="70" spans="2:17" ht="33.75">
      <c r="B70" s="27"/>
      <c r="C70" s="23"/>
      <c r="D70" s="28">
        <v>0</v>
      </c>
      <c r="E70" s="23" t="s">
        <v>381</v>
      </c>
      <c r="F70" s="23" t="s">
        <v>2140</v>
      </c>
      <c r="G70" s="23" t="e">
        <v>#N/A</v>
      </c>
      <c r="H70" s="23" t="s">
        <v>2198</v>
      </c>
      <c r="I70" s="29" t="b">
        <v>0</v>
      </c>
      <c r="J70" s="21" t="s">
        <v>382</v>
      </c>
      <c r="K70" s="21" t="s">
        <v>384</v>
      </c>
      <c r="L70" s="21" t="s">
        <v>2084</v>
      </c>
      <c r="M70" s="39"/>
      <c r="N70" s="39"/>
      <c r="O70" s="39"/>
      <c r="P70" s="39" t="s">
        <v>2138</v>
      </c>
      <c r="Q70" s="39"/>
    </row>
    <row r="71" spans="2:17" ht="33.75">
      <c r="B71" s="27"/>
      <c r="C71" s="23"/>
      <c r="D71" s="28">
        <v>0</v>
      </c>
      <c r="E71" s="23" t="s">
        <v>377</v>
      </c>
      <c r="F71" s="23" t="s">
        <v>2140</v>
      </c>
      <c r="G71" s="23" t="e">
        <v>#N/A</v>
      </c>
      <c r="H71" s="23" t="s">
        <v>2199</v>
      </c>
      <c r="I71" s="29" t="b">
        <v>0</v>
      </c>
      <c r="J71" s="21" t="s">
        <v>378</v>
      </c>
      <c r="K71" s="21" t="s">
        <v>380</v>
      </c>
      <c r="L71" s="21" t="s">
        <v>2084</v>
      </c>
      <c r="M71" s="39"/>
      <c r="N71" s="39"/>
      <c r="O71" s="39"/>
      <c r="P71" s="39" t="s">
        <v>2138</v>
      </c>
      <c r="Q71" s="39"/>
    </row>
    <row r="72" spans="2:17" ht="80.25" customHeight="1">
      <c r="B72" s="27"/>
      <c r="C72" s="23"/>
      <c r="D72" s="28">
        <v>0</v>
      </c>
      <c r="E72" s="23" t="s">
        <v>373</v>
      </c>
      <c r="F72" s="23" t="s">
        <v>2140</v>
      </c>
      <c r="G72" s="23" t="e">
        <v>#N/A</v>
      </c>
      <c r="H72" s="23" t="s">
        <v>2200</v>
      </c>
      <c r="I72" s="29" t="b">
        <v>0</v>
      </c>
      <c r="J72" s="21" t="s">
        <v>374</v>
      </c>
      <c r="K72" s="21" t="s">
        <v>376</v>
      </c>
      <c r="L72" s="21" t="s">
        <v>2084</v>
      </c>
      <c r="M72" s="39"/>
      <c r="N72" s="39"/>
      <c r="O72" s="39"/>
      <c r="P72" s="39" t="s">
        <v>2138</v>
      </c>
      <c r="Q72" s="39"/>
    </row>
    <row r="73" spans="2:17" ht="33.75">
      <c r="B73" s="27"/>
      <c r="C73" s="23"/>
      <c r="D73" s="28">
        <v>0</v>
      </c>
      <c r="E73" s="23" t="s">
        <v>369</v>
      </c>
      <c r="F73" s="23" t="s">
        <v>2140</v>
      </c>
      <c r="G73" s="23" t="e">
        <v>#N/A</v>
      </c>
      <c r="H73" s="23" t="s">
        <v>2201</v>
      </c>
      <c r="I73" s="29" t="b">
        <v>0</v>
      </c>
      <c r="J73" s="21" t="s">
        <v>370</v>
      </c>
      <c r="K73" s="21" t="s">
        <v>372</v>
      </c>
      <c r="L73" s="21" t="s">
        <v>2084</v>
      </c>
      <c r="M73" s="39"/>
      <c r="N73" s="39"/>
      <c r="O73" s="39"/>
      <c r="P73" s="39" t="s">
        <v>2138</v>
      </c>
      <c r="Q73" s="39"/>
    </row>
    <row r="74" spans="2:17" ht="51" customHeight="1">
      <c r="B74" s="27"/>
      <c r="C74" s="23"/>
      <c r="D74" s="28">
        <v>0</v>
      </c>
      <c r="E74" s="23" t="s">
        <v>365</v>
      </c>
      <c r="F74" s="23" t="s">
        <v>2140</v>
      </c>
      <c r="G74" s="23" t="e">
        <v>#N/A</v>
      </c>
      <c r="H74" s="23" t="s">
        <v>2202</v>
      </c>
      <c r="I74" s="29" t="b">
        <v>0</v>
      </c>
      <c r="J74" s="21" t="s">
        <v>366</v>
      </c>
      <c r="K74" s="21" t="s">
        <v>368</v>
      </c>
      <c r="L74" s="21" t="s">
        <v>2084</v>
      </c>
      <c r="M74" s="39"/>
      <c r="N74" s="39"/>
      <c r="O74" s="39"/>
      <c r="P74" s="39" t="s">
        <v>2138</v>
      </c>
      <c r="Q74" s="39"/>
    </row>
    <row r="75" spans="2:17" ht="48" customHeight="1">
      <c r="B75" s="27"/>
      <c r="C75" s="23"/>
      <c r="D75" s="28">
        <v>0</v>
      </c>
      <c r="E75" s="23" t="s">
        <v>361</v>
      </c>
      <c r="F75" s="23" t="s">
        <v>2140</v>
      </c>
      <c r="G75" s="23" t="e">
        <v>#N/A</v>
      </c>
      <c r="H75" s="23" t="s">
        <v>2203</v>
      </c>
      <c r="I75" s="29" t="b">
        <v>0</v>
      </c>
      <c r="J75" s="21" t="s">
        <v>362</v>
      </c>
      <c r="K75" s="21" t="s">
        <v>364</v>
      </c>
      <c r="L75" s="21" t="s">
        <v>2084</v>
      </c>
      <c r="M75" s="39"/>
      <c r="N75" s="39"/>
      <c r="O75" s="39"/>
      <c r="P75" s="39" t="s">
        <v>2138</v>
      </c>
      <c r="Q75" s="39"/>
    </row>
    <row r="76" spans="2:17" ht="39.75" customHeight="1">
      <c r="B76" s="27"/>
      <c r="C76" s="23"/>
      <c r="D76" s="28">
        <v>0</v>
      </c>
      <c r="E76" s="23" t="s">
        <v>357</v>
      </c>
      <c r="F76" s="23" t="s">
        <v>2140</v>
      </c>
      <c r="G76" s="23" t="e">
        <v>#N/A</v>
      </c>
      <c r="H76" s="23" t="s">
        <v>2204</v>
      </c>
      <c r="I76" s="29" t="b">
        <v>0</v>
      </c>
      <c r="J76" s="21" t="s">
        <v>358</v>
      </c>
      <c r="K76" s="21" t="s">
        <v>360</v>
      </c>
      <c r="L76" s="21" t="s">
        <v>2084</v>
      </c>
      <c r="M76" s="39"/>
      <c r="N76" s="39"/>
      <c r="O76" s="39"/>
      <c r="P76" s="39" t="s">
        <v>2138</v>
      </c>
      <c r="Q76" s="39"/>
    </row>
    <row r="77" spans="2:17" ht="33.75">
      <c r="B77" s="27"/>
      <c r="C77" s="23"/>
      <c r="D77" s="28">
        <v>0</v>
      </c>
      <c r="E77" s="23" t="s">
        <v>353</v>
      </c>
      <c r="F77" s="23" t="s">
        <v>2140</v>
      </c>
      <c r="G77" s="23" t="e">
        <v>#N/A</v>
      </c>
      <c r="H77" s="23" t="s">
        <v>2205</v>
      </c>
      <c r="I77" s="29" t="b">
        <v>0</v>
      </c>
      <c r="J77" s="21" t="s">
        <v>354</v>
      </c>
      <c r="K77" s="21" t="s">
        <v>356</v>
      </c>
      <c r="L77" s="21" t="s">
        <v>2084</v>
      </c>
      <c r="M77" s="39"/>
      <c r="N77" s="39"/>
      <c r="O77" s="39"/>
      <c r="P77" s="39" t="s">
        <v>2138</v>
      </c>
      <c r="Q77" s="39"/>
    </row>
    <row r="78" spans="2:17" ht="33.75">
      <c r="B78" s="27"/>
      <c r="C78" s="23"/>
      <c r="D78" s="28">
        <v>0</v>
      </c>
      <c r="E78" s="23" t="s">
        <v>349</v>
      </c>
      <c r="F78" s="23" t="s">
        <v>2140</v>
      </c>
      <c r="G78" s="23" t="e">
        <v>#N/A</v>
      </c>
      <c r="H78" s="23" t="s">
        <v>2206</v>
      </c>
      <c r="I78" s="29" t="b">
        <v>0</v>
      </c>
      <c r="J78" s="21" t="s">
        <v>350</v>
      </c>
      <c r="K78" s="21" t="s">
        <v>352</v>
      </c>
      <c r="L78" s="21" t="s">
        <v>2084</v>
      </c>
      <c r="M78" s="39"/>
      <c r="N78" s="39"/>
      <c r="O78" s="39"/>
      <c r="P78" s="39" t="s">
        <v>2138</v>
      </c>
      <c r="Q78" s="39"/>
    </row>
    <row r="79" spans="2:17" ht="167.25" customHeight="1">
      <c r="B79" s="27"/>
      <c r="C79" s="23"/>
      <c r="D79" s="28">
        <v>0</v>
      </c>
      <c r="E79" s="23" t="s">
        <v>344</v>
      </c>
      <c r="F79" s="23" t="s">
        <v>2140</v>
      </c>
      <c r="G79" s="23" t="e">
        <v>#N/A</v>
      </c>
      <c r="H79" s="23" t="s">
        <v>2207</v>
      </c>
      <c r="I79" s="29" t="b">
        <v>0</v>
      </c>
      <c r="J79" s="21" t="s">
        <v>345</v>
      </c>
      <c r="K79" s="21" t="s">
        <v>2208</v>
      </c>
      <c r="L79" s="21" t="s">
        <v>2084</v>
      </c>
      <c r="M79" s="39"/>
      <c r="N79" s="39"/>
      <c r="O79" s="39"/>
      <c r="P79" s="39" t="s">
        <v>2138</v>
      </c>
      <c r="Q79" s="39"/>
    </row>
    <row r="80" spans="2:17" ht="45">
      <c r="B80" s="27"/>
      <c r="C80" s="23" t="s">
        <v>307</v>
      </c>
      <c r="D80" s="28">
        <v>1</v>
      </c>
      <c r="E80" s="23"/>
      <c r="F80" s="23" t="s">
        <v>2138</v>
      </c>
      <c r="G80" s="23" t="s">
        <v>2138</v>
      </c>
      <c r="H80" s="23" t="s">
        <v>2139</v>
      </c>
      <c r="I80" s="29" t="s">
        <v>2138</v>
      </c>
      <c r="J80" s="21" t="s">
        <v>2209</v>
      </c>
      <c r="K80" s="21" t="s">
        <v>28</v>
      </c>
      <c r="L80" s="21" t="s">
        <v>2138</v>
      </c>
      <c r="M80" s="39"/>
      <c r="N80" s="39"/>
      <c r="O80" s="39"/>
      <c r="P80" s="39" t="s">
        <v>2138</v>
      </c>
      <c r="Q80" s="39"/>
    </row>
    <row r="81" spans="2:17" ht="75.75" customHeight="1">
      <c r="B81" s="27"/>
      <c r="C81" s="23"/>
      <c r="D81" s="28">
        <v>0</v>
      </c>
      <c r="E81" s="23" t="s">
        <v>340</v>
      </c>
      <c r="F81" s="23" t="s">
        <v>2140</v>
      </c>
      <c r="G81" s="23" t="e">
        <v>#N/A</v>
      </c>
      <c r="H81" s="23" t="s">
        <v>2210</v>
      </c>
      <c r="I81" s="29" t="b">
        <v>0</v>
      </c>
      <c r="J81" s="21" t="s">
        <v>341</v>
      </c>
      <c r="K81" s="21" t="s">
        <v>2211</v>
      </c>
      <c r="L81" s="21" t="s">
        <v>2084</v>
      </c>
      <c r="M81" s="39"/>
      <c r="N81" s="39"/>
      <c r="O81" s="39"/>
      <c r="P81" s="39" t="s">
        <v>2138</v>
      </c>
      <c r="Q81" s="39"/>
    </row>
    <row r="82" spans="2:17" ht="33.75">
      <c r="B82" s="27"/>
      <c r="C82" s="23"/>
      <c r="D82" s="28">
        <v>0</v>
      </c>
      <c r="E82" s="23" t="s">
        <v>336</v>
      </c>
      <c r="F82" s="23" t="s">
        <v>2140</v>
      </c>
      <c r="G82" s="23" t="e">
        <v>#N/A</v>
      </c>
      <c r="H82" s="23" t="s">
        <v>2212</v>
      </c>
      <c r="I82" s="29" t="b">
        <v>0</v>
      </c>
      <c r="J82" s="21" t="s">
        <v>337</v>
      </c>
      <c r="K82" s="21" t="s">
        <v>339</v>
      </c>
      <c r="L82" s="21" t="s">
        <v>2084</v>
      </c>
      <c r="M82" s="39"/>
      <c r="N82" s="39"/>
      <c r="O82" s="39"/>
      <c r="P82" s="39" t="s">
        <v>2138</v>
      </c>
      <c r="Q82" s="39"/>
    </row>
    <row r="83" spans="2:17" ht="33.75">
      <c r="B83" s="27"/>
      <c r="C83" s="23"/>
      <c r="D83" s="28">
        <v>0</v>
      </c>
      <c r="E83" s="23" t="s">
        <v>332</v>
      </c>
      <c r="F83" s="23" t="s">
        <v>2140</v>
      </c>
      <c r="G83" s="23" t="e">
        <v>#N/A</v>
      </c>
      <c r="H83" s="23" t="s">
        <v>2213</v>
      </c>
      <c r="I83" s="29" t="b">
        <v>0</v>
      </c>
      <c r="J83" s="21" t="s">
        <v>333</v>
      </c>
      <c r="K83" s="21" t="s">
        <v>2214</v>
      </c>
      <c r="L83" s="21" t="s">
        <v>2084</v>
      </c>
      <c r="M83" s="39"/>
      <c r="N83" s="39"/>
      <c r="O83" s="39"/>
      <c r="P83" s="39" t="s">
        <v>2138</v>
      </c>
      <c r="Q83" s="39"/>
    </row>
    <row r="84" spans="2:17" ht="39" customHeight="1">
      <c r="B84" s="27"/>
      <c r="C84" s="23"/>
      <c r="D84" s="28">
        <v>0</v>
      </c>
      <c r="E84" s="23" t="s">
        <v>328</v>
      </c>
      <c r="F84" s="23" t="s">
        <v>2140</v>
      </c>
      <c r="G84" s="23" t="e">
        <v>#N/A</v>
      </c>
      <c r="H84" s="23" t="s">
        <v>2215</v>
      </c>
      <c r="I84" s="29" t="b">
        <v>0</v>
      </c>
      <c r="J84" s="21" t="s">
        <v>329</v>
      </c>
      <c r="K84" s="21" t="s">
        <v>331</v>
      </c>
      <c r="L84" s="21" t="s">
        <v>2084</v>
      </c>
      <c r="M84" s="39"/>
      <c r="N84" s="39"/>
      <c r="O84" s="39"/>
      <c r="P84" s="39" t="s">
        <v>2138</v>
      </c>
      <c r="Q84" s="39"/>
    </row>
    <row r="85" spans="2:17" ht="47.25" customHeight="1">
      <c r="B85" s="27"/>
      <c r="C85" s="23"/>
      <c r="D85" s="28">
        <v>0</v>
      </c>
      <c r="E85" s="23" t="s">
        <v>324</v>
      </c>
      <c r="F85" s="23" t="s">
        <v>2140</v>
      </c>
      <c r="G85" s="23" t="e">
        <v>#N/A</v>
      </c>
      <c r="H85" s="23" t="s">
        <v>2216</v>
      </c>
      <c r="I85" s="29" t="b">
        <v>0</v>
      </c>
      <c r="J85" s="21" t="s">
        <v>325</v>
      </c>
      <c r="K85" s="21" t="s">
        <v>2994</v>
      </c>
      <c r="L85" s="21" t="s">
        <v>2084</v>
      </c>
      <c r="M85" s="39"/>
      <c r="N85" s="39"/>
      <c r="O85" s="39"/>
      <c r="P85" s="39" t="s">
        <v>2138</v>
      </c>
      <c r="Q85" s="39"/>
    </row>
    <row r="86" spans="2:17" ht="33.75">
      <c r="B86" s="27"/>
      <c r="C86" s="23"/>
      <c r="D86" s="28">
        <v>0</v>
      </c>
      <c r="E86" s="23" t="s">
        <v>320</v>
      </c>
      <c r="F86" s="23" t="s">
        <v>2140</v>
      </c>
      <c r="G86" s="23" t="e">
        <v>#N/A</v>
      </c>
      <c r="H86" s="23" t="s">
        <v>2217</v>
      </c>
      <c r="I86" s="29" t="b">
        <v>0</v>
      </c>
      <c r="J86" s="21" t="s">
        <v>321</v>
      </c>
      <c r="K86" s="21" t="s">
        <v>323</v>
      </c>
      <c r="L86" s="21" t="s">
        <v>2084</v>
      </c>
      <c r="M86" s="39"/>
      <c r="N86" s="39"/>
      <c r="O86" s="39"/>
      <c r="P86" s="39" t="s">
        <v>2138</v>
      </c>
      <c r="Q86" s="39"/>
    </row>
    <row r="87" spans="2:17" ht="248.25" customHeight="1">
      <c r="B87" s="27"/>
      <c r="C87" s="23"/>
      <c r="D87" s="28">
        <v>0</v>
      </c>
      <c r="E87" s="23" t="s">
        <v>316</v>
      </c>
      <c r="F87" s="23" t="s">
        <v>2140</v>
      </c>
      <c r="G87" s="23" t="e">
        <v>#N/A</v>
      </c>
      <c r="H87" s="23" t="s">
        <v>2218</v>
      </c>
      <c r="I87" s="29" t="b">
        <v>0</v>
      </c>
      <c r="J87" s="21" t="s">
        <v>317</v>
      </c>
      <c r="K87" s="21" t="s">
        <v>2219</v>
      </c>
      <c r="L87" s="21" t="s">
        <v>2084</v>
      </c>
      <c r="M87" s="39"/>
      <c r="N87" s="39"/>
      <c r="O87" s="39"/>
      <c r="P87" s="39" t="s">
        <v>2138</v>
      </c>
      <c r="Q87" s="39"/>
    </row>
    <row r="88" spans="2:17" ht="58.5" customHeight="1">
      <c r="B88" s="27"/>
      <c r="C88" s="23"/>
      <c r="D88" s="28">
        <v>0</v>
      </c>
      <c r="E88" s="23" t="s">
        <v>312</v>
      </c>
      <c r="F88" s="23" t="s">
        <v>2140</v>
      </c>
      <c r="G88" s="23" t="e">
        <v>#N/A</v>
      </c>
      <c r="H88" s="23" t="s">
        <v>2220</v>
      </c>
      <c r="I88" s="29" t="b">
        <v>0</v>
      </c>
      <c r="J88" s="21" t="s">
        <v>313</v>
      </c>
      <c r="K88" s="21" t="s">
        <v>2995</v>
      </c>
      <c r="L88" s="21" t="s">
        <v>2084</v>
      </c>
      <c r="M88" s="39"/>
      <c r="N88" s="39"/>
      <c r="O88" s="39"/>
      <c r="P88" s="39" t="s">
        <v>2138</v>
      </c>
      <c r="Q88" s="39"/>
    </row>
    <row r="89" spans="2:17" ht="33.75">
      <c r="B89" s="27"/>
      <c r="C89" s="23"/>
      <c r="D89" s="28">
        <v>0</v>
      </c>
      <c r="E89" s="23" t="s">
        <v>308</v>
      </c>
      <c r="F89" s="23" t="s">
        <v>2140</v>
      </c>
      <c r="G89" s="23" t="e">
        <v>#N/A</v>
      </c>
      <c r="H89" s="23" t="s">
        <v>2221</v>
      </c>
      <c r="I89" s="29" t="b">
        <v>0</v>
      </c>
      <c r="J89" s="21" t="s">
        <v>309</v>
      </c>
      <c r="K89" s="21" t="s">
        <v>311</v>
      </c>
      <c r="L89" s="21" t="s">
        <v>2084</v>
      </c>
      <c r="M89" s="39"/>
      <c r="N89" s="39"/>
      <c r="O89" s="39"/>
      <c r="P89" s="39" t="s">
        <v>2138</v>
      </c>
      <c r="Q89" s="39"/>
    </row>
    <row r="90" spans="2:17" ht="44.25" customHeight="1">
      <c r="B90" s="27"/>
      <c r="C90" s="23"/>
      <c r="D90" s="28">
        <v>0</v>
      </c>
      <c r="E90" s="23" t="s">
        <v>303</v>
      </c>
      <c r="F90" s="23" t="s">
        <v>2140</v>
      </c>
      <c r="G90" s="23" t="e">
        <v>#N/A</v>
      </c>
      <c r="H90" s="23" t="s">
        <v>2222</v>
      </c>
      <c r="I90" s="29" t="b">
        <v>0</v>
      </c>
      <c r="J90" s="21" t="s">
        <v>304</v>
      </c>
      <c r="K90" s="21" t="s">
        <v>306</v>
      </c>
      <c r="L90" s="21" t="s">
        <v>2084</v>
      </c>
      <c r="M90" s="39"/>
      <c r="N90" s="39"/>
      <c r="O90" s="39"/>
      <c r="P90" s="39" t="s">
        <v>2138</v>
      </c>
      <c r="Q90" s="39"/>
    </row>
    <row r="91" spans="2:17" ht="56.25">
      <c r="B91" s="27"/>
      <c r="C91" s="23" t="s">
        <v>270</v>
      </c>
      <c r="D91" s="28">
        <v>1</v>
      </c>
      <c r="E91" s="23"/>
      <c r="F91" s="23" t="s">
        <v>2138</v>
      </c>
      <c r="G91" s="23" t="s">
        <v>2138</v>
      </c>
      <c r="H91" s="23" t="s">
        <v>2139</v>
      </c>
      <c r="I91" s="29" t="s">
        <v>2138</v>
      </c>
      <c r="J91" s="21" t="s">
        <v>910</v>
      </c>
      <c r="K91" s="21" t="s">
        <v>28</v>
      </c>
      <c r="L91" s="21" t="s">
        <v>2138</v>
      </c>
      <c r="M91" s="39"/>
      <c r="N91" s="39"/>
      <c r="O91" s="39"/>
      <c r="P91" s="39" t="s">
        <v>2138</v>
      </c>
      <c r="Q91" s="39"/>
    </row>
    <row r="92" spans="2:17" ht="65.25" customHeight="1">
      <c r="B92" s="27"/>
      <c r="C92" s="23"/>
      <c r="D92" s="28">
        <v>0</v>
      </c>
      <c r="E92" s="23" t="s">
        <v>299</v>
      </c>
      <c r="F92" s="23" t="s">
        <v>2140</v>
      </c>
      <c r="G92" s="23" t="e">
        <v>#N/A</v>
      </c>
      <c r="H92" s="23" t="s">
        <v>2223</v>
      </c>
      <c r="I92" s="29" t="b">
        <v>0</v>
      </c>
      <c r="J92" s="21" t="s">
        <v>300</v>
      </c>
      <c r="K92" s="21" t="s">
        <v>302</v>
      </c>
      <c r="L92" s="21" t="s">
        <v>2084</v>
      </c>
      <c r="M92" s="39"/>
      <c r="N92" s="39"/>
      <c r="O92" s="39"/>
      <c r="P92" s="39" t="s">
        <v>2138</v>
      </c>
      <c r="Q92" s="39"/>
    </row>
    <row r="93" spans="2:17" ht="33.75">
      <c r="B93" s="27"/>
      <c r="C93" s="23"/>
      <c r="D93" s="28">
        <v>0</v>
      </c>
      <c r="E93" s="23" t="s">
        <v>295</v>
      </c>
      <c r="F93" s="23" t="s">
        <v>2140</v>
      </c>
      <c r="G93" s="23" t="e">
        <v>#N/A</v>
      </c>
      <c r="H93" s="23" t="s">
        <v>2224</v>
      </c>
      <c r="I93" s="29" t="b">
        <v>0</v>
      </c>
      <c r="J93" s="21" t="s">
        <v>296</v>
      </c>
      <c r="K93" s="21" t="s">
        <v>298</v>
      </c>
      <c r="L93" s="21" t="s">
        <v>2084</v>
      </c>
      <c r="M93" s="39"/>
      <c r="N93" s="39"/>
      <c r="O93" s="39"/>
      <c r="P93" s="39" t="s">
        <v>2138</v>
      </c>
      <c r="Q93" s="39"/>
    </row>
    <row r="94" spans="2:17" ht="33.75">
      <c r="B94" s="27"/>
      <c r="C94" s="23"/>
      <c r="D94" s="28">
        <v>0</v>
      </c>
      <c r="E94" s="23" t="s">
        <v>291</v>
      </c>
      <c r="F94" s="23" t="s">
        <v>2140</v>
      </c>
      <c r="G94" s="23" t="e">
        <v>#N/A</v>
      </c>
      <c r="H94" s="23" t="s">
        <v>2225</v>
      </c>
      <c r="I94" s="29" t="b">
        <v>0</v>
      </c>
      <c r="J94" s="21" t="s">
        <v>292</v>
      </c>
      <c r="K94" s="21" t="s">
        <v>294</v>
      </c>
      <c r="L94" s="21" t="s">
        <v>2084</v>
      </c>
      <c r="M94" s="39"/>
      <c r="N94" s="39"/>
      <c r="O94" s="39"/>
      <c r="P94" s="39" t="s">
        <v>2138</v>
      </c>
      <c r="Q94" s="39"/>
    </row>
    <row r="95" spans="2:17" ht="33.75">
      <c r="B95" s="27"/>
      <c r="C95" s="23"/>
      <c r="D95" s="28">
        <v>0</v>
      </c>
      <c r="E95" s="23" t="s">
        <v>287</v>
      </c>
      <c r="F95" s="23" t="s">
        <v>2140</v>
      </c>
      <c r="G95" s="23" t="e">
        <v>#N/A</v>
      </c>
      <c r="H95" s="23" t="s">
        <v>2226</v>
      </c>
      <c r="I95" s="29" t="b">
        <v>0</v>
      </c>
      <c r="J95" s="21" t="s">
        <v>288</v>
      </c>
      <c r="K95" s="21" t="s">
        <v>2227</v>
      </c>
      <c r="L95" s="21" t="s">
        <v>2084</v>
      </c>
      <c r="M95" s="39"/>
      <c r="N95" s="39"/>
      <c r="O95" s="39"/>
      <c r="P95" s="39" t="s">
        <v>2138</v>
      </c>
      <c r="Q95" s="39"/>
    </row>
    <row r="96" spans="2:17" ht="33.75">
      <c r="B96" s="27"/>
      <c r="C96" s="23"/>
      <c r="D96" s="28">
        <v>0</v>
      </c>
      <c r="E96" s="23" t="s">
        <v>283</v>
      </c>
      <c r="F96" s="23" t="s">
        <v>2140</v>
      </c>
      <c r="G96" s="23" t="e">
        <v>#N/A</v>
      </c>
      <c r="H96" s="23" t="s">
        <v>2228</v>
      </c>
      <c r="I96" s="29" t="b">
        <v>0</v>
      </c>
      <c r="J96" s="21" t="s">
        <v>284</v>
      </c>
      <c r="K96" s="21" t="s">
        <v>286</v>
      </c>
      <c r="L96" s="21" t="s">
        <v>2084</v>
      </c>
      <c r="M96" s="39"/>
      <c r="N96" s="39"/>
      <c r="O96" s="39"/>
      <c r="P96" s="39" t="s">
        <v>2138</v>
      </c>
      <c r="Q96" s="39"/>
    </row>
    <row r="97" spans="2:17" ht="33.75">
      <c r="B97" s="27"/>
      <c r="C97" s="23"/>
      <c r="D97" s="28">
        <v>0</v>
      </c>
      <c r="E97" s="23" t="s">
        <v>279</v>
      </c>
      <c r="F97" s="23" t="s">
        <v>2140</v>
      </c>
      <c r="G97" s="23" t="e">
        <v>#N/A</v>
      </c>
      <c r="H97" s="23" t="s">
        <v>2229</v>
      </c>
      <c r="I97" s="29" t="b">
        <v>0</v>
      </c>
      <c r="J97" s="21" t="s">
        <v>280</v>
      </c>
      <c r="K97" s="21" t="s">
        <v>282</v>
      </c>
      <c r="L97" s="21" t="s">
        <v>2084</v>
      </c>
      <c r="M97" s="39"/>
      <c r="N97" s="39"/>
      <c r="O97" s="39"/>
      <c r="P97" s="39" t="s">
        <v>2138</v>
      </c>
      <c r="Q97" s="39"/>
    </row>
    <row r="98" spans="2:17" ht="33.75">
      <c r="B98" s="27"/>
      <c r="C98" s="23"/>
      <c r="D98" s="28">
        <v>0</v>
      </c>
      <c r="E98" s="23" t="s">
        <v>275</v>
      </c>
      <c r="F98" s="23" t="s">
        <v>2140</v>
      </c>
      <c r="G98" s="23" t="e">
        <v>#N/A</v>
      </c>
      <c r="H98" s="23" t="s">
        <v>2230</v>
      </c>
      <c r="I98" s="29" t="b">
        <v>0</v>
      </c>
      <c r="J98" s="21" t="s">
        <v>276</v>
      </c>
      <c r="K98" s="21" t="s">
        <v>278</v>
      </c>
      <c r="L98" s="21" t="s">
        <v>2084</v>
      </c>
      <c r="M98" s="39"/>
      <c r="N98" s="39"/>
      <c r="O98" s="39"/>
      <c r="P98" s="39" t="s">
        <v>2138</v>
      </c>
      <c r="Q98" s="39"/>
    </row>
    <row r="99" spans="2:17" ht="33.75">
      <c r="B99" s="27"/>
      <c r="C99" s="23"/>
      <c r="D99" s="28">
        <v>0</v>
      </c>
      <c r="E99" s="23" t="s">
        <v>271</v>
      </c>
      <c r="F99" s="23" t="s">
        <v>2140</v>
      </c>
      <c r="G99" s="23" t="e">
        <v>#N/A</v>
      </c>
      <c r="H99" s="23" t="s">
        <v>2231</v>
      </c>
      <c r="I99" s="29" t="b">
        <v>0</v>
      </c>
      <c r="J99" s="21" t="s">
        <v>272</v>
      </c>
      <c r="K99" s="21" t="s">
        <v>274</v>
      </c>
      <c r="L99" s="21" t="s">
        <v>2084</v>
      </c>
      <c r="M99" s="39"/>
      <c r="N99" s="39"/>
      <c r="O99" s="39"/>
      <c r="P99" s="39" t="s">
        <v>2138</v>
      </c>
      <c r="Q99" s="39"/>
    </row>
    <row r="100" spans="2:17" ht="33.75">
      <c r="B100" s="27"/>
      <c r="C100" s="23"/>
      <c r="D100" s="28">
        <v>0</v>
      </c>
      <c r="E100" s="23" t="s">
        <v>265</v>
      </c>
      <c r="F100" s="23" t="s">
        <v>2140</v>
      </c>
      <c r="G100" s="23" t="e">
        <v>#N/A</v>
      </c>
      <c r="H100" s="23" t="s">
        <v>2232</v>
      </c>
      <c r="I100" s="29" t="b">
        <v>0</v>
      </c>
      <c r="J100" s="21" t="s">
        <v>266</v>
      </c>
      <c r="K100" s="21" t="s">
        <v>268</v>
      </c>
      <c r="L100" s="21" t="s">
        <v>2084</v>
      </c>
      <c r="M100" s="39"/>
      <c r="N100" s="39"/>
      <c r="O100" s="39"/>
      <c r="P100" s="39" t="s">
        <v>2138</v>
      </c>
      <c r="Q100" s="39"/>
    </row>
    <row r="101" spans="2:17" ht="56.25">
      <c r="B101" s="27" t="s">
        <v>30</v>
      </c>
      <c r="C101" s="23"/>
      <c r="D101" s="28">
        <v>1</v>
      </c>
      <c r="E101" s="23"/>
      <c r="F101" s="23" t="s">
        <v>2138</v>
      </c>
      <c r="G101" s="23" t="s">
        <v>2138</v>
      </c>
      <c r="H101" s="23" t="s">
        <v>2139</v>
      </c>
      <c r="I101" s="29" t="s">
        <v>2138</v>
      </c>
      <c r="J101" s="21" t="s">
        <v>1379</v>
      </c>
      <c r="K101" s="21" t="s">
        <v>28</v>
      </c>
      <c r="L101" s="21" t="s">
        <v>2138</v>
      </c>
      <c r="M101" s="39"/>
      <c r="N101" s="39"/>
      <c r="O101" s="39"/>
      <c r="P101" s="39" t="s">
        <v>2138</v>
      </c>
      <c r="Q101" s="39"/>
    </row>
    <row r="102" spans="2:17" ht="39.75" customHeight="1">
      <c r="B102" s="27"/>
      <c r="C102" s="23"/>
      <c r="D102" s="28">
        <v>0</v>
      </c>
      <c r="E102" s="23" t="s">
        <v>261</v>
      </c>
      <c r="F102" s="23" t="s">
        <v>2140</v>
      </c>
      <c r="G102" s="23" t="e">
        <v>#N/A</v>
      </c>
      <c r="H102" s="23" t="s">
        <v>2233</v>
      </c>
      <c r="I102" s="29" t="b">
        <v>0</v>
      </c>
      <c r="J102" s="21" t="s">
        <v>24</v>
      </c>
      <c r="K102" s="21" t="s">
        <v>264</v>
      </c>
      <c r="L102" s="21" t="s">
        <v>2084</v>
      </c>
      <c r="M102" s="39"/>
      <c r="N102" s="39"/>
      <c r="O102" s="39"/>
      <c r="P102" s="39" t="s">
        <v>2138</v>
      </c>
      <c r="Q102" s="39"/>
    </row>
    <row r="103" spans="2:17" ht="42" customHeight="1">
      <c r="B103" s="27"/>
      <c r="C103" s="23"/>
      <c r="D103" s="28">
        <v>0</v>
      </c>
      <c r="E103" s="23" t="s">
        <v>257</v>
      </c>
      <c r="F103" s="23" t="s">
        <v>2140</v>
      </c>
      <c r="G103" s="23" t="e">
        <v>#N/A</v>
      </c>
      <c r="H103" s="23" t="s">
        <v>2234</v>
      </c>
      <c r="I103" s="29" t="b">
        <v>0</v>
      </c>
      <c r="J103" s="21" t="s">
        <v>262</v>
      </c>
      <c r="K103" s="21" t="s">
        <v>260</v>
      </c>
      <c r="L103" s="21" t="s">
        <v>2084</v>
      </c>
      <c r="M103" s="39"/>
      <c r="N103" s="39"/>
      <c r="O103" s="39"/>
      <c r="P103" s="39" t="s">
        <v>2138</v>
      </c>
      <c r="Q103" s="39"/>
    </row>
    <row r="104" spans="2:17" ht="84.75" customHeight="1">
      <c r="B104" s="27"/>
      <c r="C104" s="23"/>
      <c r="D104" s="28">
        <v>0</v>
      </c>
      <c r="E104" s="23" t="s">
        <v>253</v>
      </c>
      <c r="F104" s="23" t="s">
        <v>2140</v>
      </c>
      <c r="G104" s="23" t="e">
        <v>#N/A</v>
      </c>
      <c r="H104" s="23" t="s">
        <v>2235</v>
      </c>
      <c r="I104" s="29" t="b">
        <v>0</v>
      </c>
      <c r="J104" s="21" t="s">
        <v>258</v>
      </c>
      <c r="K104" s="21" t="s">
        <v>2236</v>
      </c>
      <c r="L104" s="21" t="s">
        <v>2084</v>
      </c>
      <c r="M104" s="39"/>
      <c r="N104" s="39"/>
      <c r="O104" s="39"/>
      <c r="P104" s="39" t="s">
        <v>2138</v>
      </c>
      <c r="Q104" s="39"/>
    </row>
    <row r="105" spans="2:17" ht="108.75" customHeight="1">
      <c r="B105" s="27"/>
      <c r="C105" s="23"/>
      <c r="D105" s="28">
        <v>0</v>
      </c>
      <c r="E105" s="23" t="s">
        <v>249</v>
      </c>
      <c r="F105" s="23" t="s">
        <v>2140</v>
      </c>
      <c r="G105" s="23" t="e">
        <v>#N/A</v>
      </c>
      <c r="H105" s="23" t="s">
        <v>2237</v>
      </c>
      <c r="I105" s="29" t="b">
        <v>0</v>
      </c>
      <c r="J105" s="21" t="s">
        <v>254</v>
      </c>
      <c r="K105" s="21" t="s">
        <v>2238</v>
      </c>
      <c r="L105" s="21" t="s">
        <v>2084</v>
      </c>
      <c r="M105" s="39"/>
      <c r="N105" s="39"/>
      <c r="O105" s="39"/>
      <c r="P105" s="39" t="s">
        <v>2138</v>
      </c>
      <c r="Q105" s="39"/>
    </row>
    <row r="106" spans="2:17" ht="157.5">
      <c r="B106" s="27"/>
      <c r="C106" s="23"/>
      <c r="D106" s="28">
        <v>0</v>
      </c>
      <c r="E106" s="23" t="s">
        <v>245</v>
      </c>
      <c r="F106" s="23" t="s">
        <v>2140</v>
      </c>
      <c r="G106" s="23" t="e">
        <v>#N/A</v>
      </c>
      <c r="H106" s="23" t="s">
        <v>2239</v>
      </c>
      <c r="I106" s="29" t="b">
        <v>0</v>
      </c>
      <c r="J106" s="21" t="s">
        <v>250</v>
      </c>
      <c r="K106" s="21" t="s">
        <v>2240</v>
      </c>
      <c r="L106" s="21" t="s">
        <v>2084</v>
      </c>
      <c r="M106" s="39"/>
      <c r="N106" s="39"/>
      <c r="O106" s="39"/>
      <c r="P106" s="39" t="s">
        <v>2138</v>
      </c>
      <c r="Q106" s="39"/>
    </row>
    <row r="107" spans="2:17" ht="259.5" customHeight="1">
      <c r="B107" s="20"/>
      <c r="C107" s="21"/>
      <c r="D107" s="19"/>
      <c r="E107" s="21"/>
      <c r="F107" s="23"/>
      <c r="G107" s="21"/>
      <c r="H107" s="23"/>
      <c r="I107" s="23"/>
      <c r="J107" s="21" t="s">
        <v>246</v>
      </c>
      <c r="K107" s="21" t="s">
        <v>2242</v>
      </c>
      <c r="L107" s="21" t="s">
        <v>2084</v>
      </c>
      <c r="M107" s="39"/>
      <c r="N107" s="39"/>
      <c r="O107" s="39"/>
      <c r="P107" s="39"/>
      <c r="Q107" s="39"/>
    </row>
    <row r="108" spans="2:17" ht="33.75">
      <c r="B108" s="20"/>
      <c r="C108" s="21"/>
      <c r="D108" s="19"/>
      <c r="E108" s="21"/>
      <c r="F108" s="23"/>
      <c r="G108" s="21"/>
      <c r="H108" s="23"/>
      <c r="I108" s="23"/>
      <c r="J108" s="21" t="s">
        <v>242</v>
      </c>
      <c r="K108" s="21" t="s">
        <v>2241</v>
      </c>
      <c r="L108" s="21" t="s">
        <v>2084</v>
      </c>
      <c r="M108" s="39"/>
      <c r="N108" s="39"/>
      <c r="O108" s="39"/>
      <c r="P108" s="39"/>
      <c r="Q108" s="39"/>
    </row>
    <row r="109" spans="2:17" ht="146.25">
      <c r="B109" s="27"/>
      <c r="C109" s="23"/>
      <c r="D109" s="28">
        <v>0</v>
      </c>
      <c r="E109" s="23" t="s">
        <v>237</v>
      </c>
      <c r="F109" s="23" t="s">
        <v>2140</v>
      </c>
      <c r="G109" s="23" t="e">
        <v>#N/A</v>
      </c>
      <c r="H109" s="23" t="s">
        <v>2243</v>
      </c>
      <c r="I109" s="29" t="b">
        <v>0</v>
      </c>
      <c r="J109" s="21" t="s">
        <v>238</v>
      </c>
      <c r="K109" s="21" t="s">
        <v>240</v>
      </c>
      <c r="L109" s="21" t="s">
        <v>2084</v>
      </c>
      <c r="M109" s="39"/>
      <c r="N109" s="39"/>
      <c r="O109" s="39"/>
      <c r="P109" s="39" t="s">
        <v>2138</v>
      </c>
      <c r="Q109" s="39"/>
    </row>
    <row r="110" spans="2:17" ht="156" customHeight="1">
      <c r="B110" s="20"/>
      <c r="C110" s="21"/>
      <c r="D110" s="19"/>
      <c r="E110" s="21"/>
      <c r="F110" s="23"/>
      <c r="G110" s="21"/>
      <c r="H110" s="23"/>
      <c r="I110" s="23"/>
      <c r="J110" s="21" t="s">
        <v>2244</v>
      </c>
      <c r="K110" s="21" t="s">
        <v>2245</v>
      </c>
      <c r="L110" s="21" t="s">
        <v>2084</v>
      </c>
      <c r="M110" s="39"/>
      <c r="N110" s="39"/>
      <c r="O110" s="39"/>
      <c r="P110" s="39"/>
      <c r="Q110" s="39"/>
    </row>
    <row r="111" spans="2:17" ht="39.75" customHeight="1">
      <c r="B111" s="27"/>
      <c r="C111" s="23"/>
      <c r="D111" s="28">
        <v>0</v>
      </c>
      <c r="E111" s="23" t="s">
        <v>229</v>
      </c>
      <c r="F111" s="23" t="s">
        <v>2140</v>
      </c>
      <c r="G111" s="23" t="e">
        <v>#N/A</v>
      </c>
      <c r="H111" s="23" t="s">
        <v>2246</v>
      </c>
      <c r="I111" s="29" t="b">
        <v>0</v>
      </c>
      <c r="J111" s="21" t="s">
        <v>230</v>
      </c>
      <c r="K111" s="21" t="s">
        <v>2247</v>
      </c>
      <c r="L111" s="21" t="s">
        <v>2084</v>
      </c>
      <c r="M111" s="39"/>
      <c r="N111" s="39"/>
      <c r="O111" s="39"/>
      <c r="P111" s="39" t="s">
        <v>2138</v>
      </c>
      <c r="Q111" s="39"/>
    </row>
    <row r="112" spans="2:17" ht="135">
      <c r="B112" s="27"/>
      <c r="C112" s="23"/>
      <c r="D112" s="28">
        <v>0</v>
      </c>
      <c r="E112" s="23" t="s">
        <v>225</v>
      </c>
      <c r="F112" s="23" t="s">
        <v>2140</v>
      </c>
      <c r="G112" s="23" t="e">
        <v>#N/A</v>
      </c>
      <c r="H112" s="23" t="s">
        <v>2248</v>
      </c>
      <c r="I112" s="29" t="b">
        <v>0</v>
      </c>
      <c r="J112" s="21" t="s">
        <v>226</v>
      </c>
      <c r="K112" s="21" t="s">
        <v>228</v>
      </c>
      <c r="L112" s="21" t="s">
        <v>2084</v>
      </c>
      <c r="M112" s="39"/>
      <c r="N112" s="39"/>
      <c r="O112" s="39"/>
      <c r="P112" s="39" t="s">
        <v>2138</v>
      </c>
      <c r="Q112" s="39"/>
    </row>
    <row r="113" spans="2:17" ht="40.5" customHeight="1">
      <c r="B113" s="27"/>
      <c r="C113" s="23"/>
      <c r="D113" s="28">
        <v>0</v>
      </c>
      <c r="E113" s="23" t="s">
        <v>221</v>
      </c>
      <c r="F113" s="23" t="s">
        <v>2140</v>
      </c>
      <c r="G113" s="23" t="e">
        <v>#N/A</v>
      </c>
      <c r="H113" s="23" t="s">
        <v>2249</v>
      </c>
      <c r="I113" s="29" t="b">
        <v>0</v>
      </c>
      <c r="J113" s="21" t="s">
        <v>222</v>
      </c>
      <c r="K113" s="21" t="s">
        <v>224</v>
      </c>
      <c r="L113" s="21" t="s">
        <v>2084</v>
      </c>
      <c r="M113" s="39"/>
      <c r="N113" s="39"/>
      <c r="O113" s="39"/>
      <c r="P113" s="39" t="s">
        <v>2138</v>
      </c>
      <c r="Q113" s="39"/>
    </row>
    <row r="114" spans="2:17" ht="98.25" customHeight="1">
      <c r="B114" s="27"/>
      <c r="C114" s="23"/>
      <c r="D114" s="28">
        <v>0</v>
      </c>
      <c r="E114" s="23" t="s">
        <v>217</v>
      </c>
      <c r="F114" s="23" t="s">
        <v>2140</v>
      </c>
      <c r="G114" s="23" t="e">
        <v>#N/A</v>
      </c>
      <c r="H114" s="23" t="s">
        <v>2250</v>
      </c>
      <c r="I114" s="29" t="b">
        <v>0</v>
      </c>
      <c r="J114" s="21" t="s">
        <v>218</v>
      </c>
      <c r="K114" s="21" t="s">
        <v>2251</v>
      </c>
      <c r="L114" s="21" t="s">
        <v>2084</v>
      </c>
      <c r="M114" s="39"/>
      <c r="N114" s="39"/>
      <c r="O114" s="39"/>
      <c r="P114" s="39" t="s">
        <v>2138</v>
      </c>
      <c r="Q114" s="39"/>
    </row>
    <row r="115" spans="2:17" ht="33.75">
      <c r="B115" s="27"/>
      <c r="C115" s="23"/>
      <c r="D115" s="28">
        <v>0</v>
      </c>
      <c r="E115" s="23" t="s">
        <v>213</v>
      </c>
      <c r="F115" s="23" t="s">
        <v>2140</v>
      </c>
      <c r="G115" s="23" t="e">
        <v>#N/A</v>
      </c>
      <c r="H115" s="23" t="s">
        <v>2252</v>
      </c>
      <c r="I115" s="29" t="b">
        <v>0</v>
      </c>
      <c r="J115" s="21" t="s">
        <v>214</v>
      </c>
      <c r="K115" s="21" t="s">
        <v>216</v>
      </c>
      <c r="L115" s="21" t="s">
        <v>2084</v>
      </c>
      <c r="M115" s="39"/>
      <c r="N115" s="39"/>
      <c r="O115" s="39"/>
      <c r="P115" s="39" t="s">
        <v>2138</v>
      </c>
      <c r="Q115" s="39"/>
    </row>
    <row r="116" spans="2:17" ht="33.75">
      <c r="B116" s="27" t="s">
        <v>200</v>
      </c>
      <c r="C116" s="23"/>
      <c r="D116" s="28">
        <v>1</v>
      </c>
      <c r="E116" s="23"/>
      <c r="F116" s="23" t="s">
        <v>2138</v>
      </c>
      <c r="G116" s="23" t="s">
        <v>2138</v>
      </c>
      <c r="H116" s="23" t="s">
        <v>2139</v>
      </c>
      <c r="I116" s="29" t="s">
        <v>2138</v>
      </c>
      <c r="J116" s="21" t="s">
        <v>1376</v>
      </c>
      <c r="K116" s="21" t="s">
        <v>28</v>
      </c>
      <c r="L116" s="21" t="s">
        <v>2138</v>
      </c>
      <c r="M116" s="39"/>
      <c r="N116" s="39"/>
      <c r="O116" s="39"/>
      <c r="P116" s="39" t="s">
        <v>2138</v>
      </c>
      <c r="Q116" s="39"/>
    </row>
    <row r="117" spans="2:17" ht="33.75">
      <c r="B117" s="27"/>
      <c r="C117" s="23"/>
      <c r="D117" s="28">
        <v>0</v>
      </c>
      <c r="E117" s="23" t="s">
        <v>209</v>
      </c>
      <c r="F117" s="23" t="s">
        <v>2140</v>
      </c>
      <c r="G117" s="23" t="e">
        <v>#N/A</v>
      </c>
      <c r="H117" s="23" t="s">
        <v>2253</v>
      </c>
      <c r="I117" s="29" t="b">
        <v>0</v>
      </c>
      <c r="J117" s="21" t="s">
        <v>210</v>
      </c>
      <c r="K117" s="21" t="s">
        <v>212</v>
      </c>
      <c r="L117" s="21" t="s">
        <v>2084</v>
      </c>
      <c r="M117" s="39"/>
      <c r="N117" s="39"/>
      <c r="O117" s="39"/>
      <c r="P117" s="39" t="s">
        <v>2138</v>
      </c>
      <c r="Q117" s="39"/>
    </row>
    <row r="118" spans="2:17" ht="54" customHeight="1">
      <c r="B118" s="27"/>
      <c r="C118" s="23"/>
      <c r="D118" s="28">
        <v>0</v>
      </c>
      <c r="E118" s="23" t="s">
        <v>205</v>
      </c>
      <c r="F118" s="23" t="s">
        <v>2140</v>
      </c>
      <c r="G118" s="23" t="e">
        <v>#N/A</v>
      </c>
      <c r="H118" s="23" t="s">
        <v>2254</v>
      </c>
      <c r="I118" s="29" t="b">
        <v>0</v>
      </c>
      <c r="J118" s="21" t="s">
        <v>206</v>
      </c>
      <c r="K118" s="21" t="s">
        <v>208</v>
      </c>
      <c r="L118" s="21" t="s">
        <v>2084</v>
      </c>
      <c r="M118" s="39"/>
      <c r="N118" s="39"/>
      <c r="O118" s="39"/>
      <c r="P118" s="39" t="s">
        <v>2138</v>
      </c>
      <c r="Q118" s="39"/>
    </row>
    <row r="119" spans="2:17" ht="33.75">
      <c r="B119" s="27"/>
      <c r="C119" s="23"/>
      <c r="D119" s="28">
        <v>0</v>
      </c>
      <c r="E119" s="23" t="s">
        <v>201</v>
      </c>
      <c r="F119" s="23" t="s">
        <v>2140</v>
      </c>
      <c r="G119" s="23" t="e">
        <v>#N/A</v>
      </c>
      <c r="H119" s="23" t="s">
        <v>2255</v>
      </c>
      <c r="I119" s="29" t="b">
        <v>0</v>
      </c>
      <c r="J119" s="21" t="s">
        <v>202</v>
      </c>
      <c r="K119" s="21" t="s">
        <v>204</v>
      </c>
      <c r="L119" s="21" t="s">
        <v>2084</v>
      </c>
      <c r="M119" s="39"/>
      <c r="N119" s="39"/>
      <c r="O119" s="39"/>
      <c r="P119" s="39" t="s">
        <v>2138</v>
      </c>
      <c r="Q119" s="39"/>
    </row>
    <row r="120" spans="2:17" ht="45">
      <c r="B120" s="27"/>
      <c r="C120" s="23"/>
      <c r="D120" s="28">
        <v>0</v>
      </c>
      <c r="E120" s="23" t="s">
        <v>196</v>
      </c>
      <c r="F120" s="23" t="s">
        <v>2140</v>
      </c>
      <c r="G120" s="23" t="e">
        <v>#N/A</v>
      </c>
      <c r="H120" s="23" t="s">
        <v>2256</v>
      </c>
      <c r="I120" s="29" t="b">
        <v>0</v>
      </c>
      <c r="J120" s="21" t="s">
        <v>197</v>
      </c>
      <c r="K120" s="21" t="s">
        <v>199</v>
      </c>
      <c r="L120" s="21" t="s">
        <v>2084</v>
      </c>
      <c r="M120" s="39"/>
      <c r="N120" s="39"/>
      <c r="O120" s="39"/>
      <c r="P120" s="39" t="s">
        <v>2138</v>
      </c>
      <c r="Q120" s="39"/>
    </row>
    <row r="121" spans="2:17" ht="33.75">
      <c r="B121" s="27" t="s">
        <v>183</v>
      </c>
      <c r="C121" s="23"/>
      <c r="D121" s="28">
        <v>1</v>
      </c>
      <c r="E121" s="23"/>
      <c r="F121" s="23" t="s">
        <v>2138</v>
      </c>
      <c r="G121" s="23" t="s">
        <v>2138</v>
      </c>
      <c r="H121" s="23" t="s">
        <v>2139</v>
      </c>
      <c r="I121" s="29" t="s">
        <v>2138</v>
      </c>
      <c r="J121" s="21" t="s">
        <v>1373</v>
      </c>
      <c r="K121" s="21" t="s">
        <v>28</v>
      </c>
      <c r="L121" s="21" t="s">
        <v>2138</v>
      </c>
      <c r="M121" s="39"/>
      <c r="N121" s="39"/>
      <c r="O121" s="39"/>
      <c r="P121" s="39" t="s">
        <v>2138</v>
      </c>
      <c r="Q121" s="39"/>
    </row>
    <row r="122" spans="2:17" ht="39.75" customHeight="1">
      <c r="B122" s="27"/>
      <c r="C122" s="23"/>
      <c r="D122" s="28">
        <v>0</v>
      </c>
      <c r="E122" s="23" t="s">
        <v>192</v>
      </c>
      <c r="F122" s="23" t="s">
        <v>2140</v>
      </c>
      <c r="G122" s="23" t="e">
        <v>#N/A</v>
      </c>
      <c r="H122" s="23" t="s">
        <v>2257</v>
      </c>
      <c r="I122" s="29" t="b">
        <v>0</v>
      </c>
      <c r="J122" s="21" t="s">
        <v>193</v>
      </c>
      <c r="K122" s="21" t="s">
        <v>195</v>
      </c>
      <c r="L122" s="21" t="s">
        <v>2084</v>
      </c>
      <c r="M122" s="39"/>
      <c r="N122" s="39"/>
      <c r="O122" s="39"/>
      <c r="P122" s="39" t="s">
        <v>2138</v>
      </c>
      <c r="Q122" s="39"/>
    </row>
    <row r="123" spans="2:17" ht="42" customHeight="1">
      <c r="B123" s="27"/>
      <c r="C123" s="23"/>
      <c r="D123" s="28">
        <v>0</v>
      </c>
      <c r="E123" s="23" t="s">
        <v>188</v>
      </c>
      <c r="F123" s="23" t="s">
        <v>2140</v>
      </c>
      <c r="G123" s="23" t="e">
        <v>#N/A</v>
      </c>
      <c r="H123" s="23" t="s">
        <v>2258</v>
      </c>
      <c r="I123" s="29" t="b">
        <v>0</v>
      </c>
      <c r="J123" s="21" t="s">
        <v>189</v>
      </c>
      <c r="K123" s="21" t="s">
        <v>191</v>
      </c>
      <c r="L123" s="21" t="s">
        <v>2084</v>
      </c>
      <c r="M123" s="39"/>
      <c r="N123" s="39"/>
      <c r="O123" s="39"/>
      <c r="P123" s="39" t="s">
        <v>2138</v>
      </c>
      <c r="Q123" s="39"/>
    </row>
    <row r="124" spans="2:17" ht="33.75">
      <c r="B124" s="27"/>
      <c r="C124" s="23"/>
      <c r="D124" s="28">
        <v>0</v>
      </c>
      <c r="E124" s="23" t="s">
        <v>184</v>
      </c>
      <c r="F124" s="23" t="s">
        <v>2140</v>
      </c>
      <c r="G124" s="23" t="e">
        <v>#N/A</v>
      </c>
      <c r="H124" s="23" t="s">
        <v>2259</v>
      </c>
      <c r="I124" s="29" t="b">
        <v>0</v>
      </c>
      <c r="J124" s="21" t="s">
        <v>185</v>
      </c>
      <c r="K124" s="21" t="s">
        <v>187</v>
      </c>
      <c r="L124" s="21" t="s">
        <v>2084</v>
      </c>
      <c r="M124" s="39"/>
      <c r="N124" s="39"/>
      <c r="O124" s="39"/>
      <c r="P124" s="39" t="s">
        <v>2138</v>
      </c>
      <c r="Q124" s="39"/>
    </row>
    <row r="125" spans="2:17" ht="99.75" customHeight="1">
      <c r="B125" s="27"/>
      <c r="C125" s="23"/>
      <c r="D125" s="28">
        <v>0</v>
      </c>
      <c r="E125" s="23" t="s">
        <v>179</v>
      </c>
      <c r="F125" s="23" t="s">
        <v>2140</v>
      </c>
      <c r="G125" s="23" t="e">
        <v>#N/A</v>
      </c>
      <c r="H125" s="23" t="s">
        <v>2260</v>
      </c>
      <c r="I125" s="29" t="b">
        <v>0</v>
      </c>
      <c r="J125" s="21" t="s">
        <v>180</v>
      </c>
      <c r="K125" s="21" t="s">
        <v>182</v>
      </c>
      <c r="L125" s="21" t="s">
        <v>2084</v>
      </c>
      <c r="M125" s="39"/>
      <c r="N125" s="39"/>
      <c r="O125" s="39"/>
      <c r="P125" s="39" t="s">
        <v>2138</v>
      </c>
      <c r="Q125" s="39"/>
    </row>
    <row r="126" spans="2:17" ht="67.5">
      <c r="B126" s="27" t="s">
        <v>158</v>
      </c>
      <c r="C126" s="23"/>
      <c r="D126" s="28">
        <v>1</v>
      </c>
      <c r="E126" s="23"/>
      <c r="F126" s="23" t="s">
        <v>2138</v>
      </c>
      <c r="G126" s="23" t="s">
        <v>2138</v>
      </c>
      <c r="H126" s="23" t="s">
        <v>2139</v>
      </c>
      <c r="I126" s="29" t="s">
        <v>2138</v>
      </c>
      <c r="J126" s="21" t="s">
        <v>1370</v>
      </c>
      <c r="K126" s="21" t="s">
        <v>28</v>
      </c>
      <c r="L126" s="21" t="s">
        <v>2138</v>
      </c>
      <c r="M126" s="39"/>
      <c r="N126" s="39"/>
      <c r="O126" s="39"/>
      <c r="P126" s="39" t="s">
        <v>2138</v>
      </c>
      <c r="Q126" s="39"/>
    </row>
    <row r="127" spans="2:17" ht="33.75" hidden="1">
      <c r="B127" s="27"/>
      <c r="C127" s="23" t="s">
        <v>31</v>
      </c>
      <c r="D127" s="28">
        <v>1</v>
      </c>
      <c r="E127" s="23"/>
      <c r="F127" s="23" t="s">
        <v>2138</v>
      </c>
      <c r="G127" s="23" t="s">
        <v>2138</v>
      </c>
      <c r="H127" s="23" t="s">
        <v>2139</v>
      </c>
      <c r="I127" s="29" t="s">
        <v>2138</v>
      </c>
      <c r="J127" s="21" t="s">
        <v>28</v>
      </c>
      <c r="K127" s="21" t="s">
        <v>28</v>
      </c>
      <c r="L127" s="21" t="s">
        <v>2138</v>
      </c>
      <c r="M127" s="39"/>
      <c r="N127" s="39"/>
      <c r="O127" s="39"/>
      <c r="P127" s="39" t="s">
        <v>2138</v>
      </c>
      <c r="Q127" s="39"/>
    </row>
    <row r="128" spans="2:17" ht="51.75" customHeight="1">
      <c r="B128" s="27"/>
      <c r="C128" s="23"/>
      <c r="D128" s="28">
        <v>0</v>
      </c>
      <c r="E128" s="23" t="s">
        <v>175</v>
      </c>
      <c r="F128" s="23" t="s">
        <v>2140</v>
      </c>
      <c r="G128" s="23" t="e">
        <v>#N/A</v>
      </c>
      <c r="H128" s="23" t="s">
        <v>2261</v>
      </c>
      <c r="I128" s="29" t="b">
        <v>0</v>
      </c>
      <c r="J128" s="21" t="s">
        <v>176</v>
      </c>
      <c r="K128" s="21" t="s">
        <v>178</v>
      </c>
      <c r="L128" s="21" t="s">
        <v>2084</v>
      </c>
      <c r="M128" s="39"/>
      <c r="N128" s="39"/>
      <c r="O128" s="39"/>
      <c r="P128" s="39" t="s">
        <v>2138</v>
      </c>
      <c r="Q128" s="39"/>
    </row>
    <row r="129" spans="2:17" ht="42.75" customHeight="1">
      <c r="B129" s="27"/>
      <c r="C129" s="23"/>
      <c r="D129" s="28">
        <v>0</v>
      </c>
      <c r="E129" s="23" t="s">
        <v>171</v>
      </c>
      <c r="F129" s="23" t="s">
        <v>2140</v>
      </c>
      <c r="G129" s="23" t="e">
        <v>#N/A</v>
      </c>
      <c r="H129" s="23" t="s">
        <v>2262</v>
      </c>
      <c r="I129" s="29" t="b">
        <v>0</v>
      </c>
      <c r="J129" s="21" t="s">
        <v>172</v>
      </c>
      <c r="K129" s="21" t="s">
        <v>174</v>
      </c>
      <c r="L129" s="21" t="s">
        <v>2084</v>
      </c>
      <c r="M129" s="39"/>
      <c r="N129" s="39"/>
      <c r="O129" s="39"/>
      <c r="P129" s="39" t="s">
        <v>2138</v>
      </c>
      <c r="Q129" s="39"/>
    </row>
    <row r="130" spans="2:17" ht="86.25" customHeight="1">
      <c r="B130" s="27"/>
      <c r="C130" s="23"/>
      <c r="D130" s="28">
        <v>0</v>
      </c>
      <c r="E130" s="23" t="s">
        <v>167</v>
      </c>
      <c r="F130" s="23" t="s">
        <v>2140</v>
      </c>
      <c r="G130" s="23" t="e">
        <v>#N/A</v>
      </c>
      <c r="H130" s="23" t="s">
        <v>2263</v>
      </c>
      <c r="I130" s="29" t="b">
        <v>0</v>
      </c>
      <c r="J130" s="21" t="s">
        <v>168</v>
      </c>
      <c r="K130" s="21" t="s">
        <v>2264</v>
      </c>
      <c r="L130" s="21" t="s">
        <v>2084</v>
      </c>
      <c r="M130" s="39"/>
      <c r="N130" s="39"/>
      <c r="O130" s="39"/>
      <c r="P130" s="39" t="s">
        <v>2138</v>
      </c>
      <c r="Q130" s="39"/>
    </row>
    <row r="131" spans="2:17" ht="90">
      <c r="B131" s="27"/>
      <c r="C131" s="23"/>
      <c r="D131" s="28">
        <v>0</v>
      </c>
      <c r="E131" s="23" t="s">
        <v>163</v>
      </c>
      <c r="F131" s="23" t="s">
        <v>2140</v>
      </c>
      <c r="G131" s="23" t="e">
        <v>#N/A</v>
      </c>
      <c r="H131" s="23" t="s">
        <v>2265</v>
      </c>
      <c r="I131" s="29" t="b">
        <v>0</v>
      </c>
      <c r="J131" s="21" t="s">
        <v>164</v>
      </c>
      <c r="K131" s="21" t="s">
        <v>2266</v>
      </c>
      <c r="L131" s="21" t="s">
        <v>2084</v>
      </c>
      <c r="M131" s="39"/>
      <c r="N131" s="39"/>
      <c r="O131" s="39"/>
      <c r="P131" s="39" t="s">
        <v>2138</v>
      </c>
      <c r="Q131" s="39"/>
    </row>
    <row r="132" spans="2:17" ht="33.75">
      <c r="B132" s="27"/>
      <c r="C132" s="23"/>
      <c r="D132" s="28">
        <v>0</v>
      </c>
      <c r="E132" s="23" t="s">
        <v>159</v>
      </c>
      <c r="F132" s="23" t="s">
        <v>2140</v>
      </c>
      <c r="G132" s="23" t="e">
        <v>#N/A</v>
      </c>
      <c r="H132" s="23" t="s">
        <v>2267</v>
      </c>
      <c r="I132" s="29" t="b">
        <v>0</v>
      </c>
      <c r="J132" s="21" t="s">
        <v>160</v>
      </c>
      <c r="K132" s="21" t="s">
        <v>162</v>
      </c>
      <c r="L132" s="21" t="s">
        <v>2084</v>
      </c>
      <c r="M132" s="39"/>
      <c r="N132" s="39"/>
      <c r="O132" s="39"/>
      <c r="P132" s="39" t="s">
        <v>2138</v>
      </c>
      <c r="Q132" s="39"/>
    </row>
    <row r="133" spans="2:17" ht="55.5" customHeight="1">
      <c r="B133" s="27"/>
      <c r="C133" s="23"/>
      <c r="D133" s="28">
        <v>0</v>
      </c>
      <c r="E133" s="23" t="s">
        <v>154</v>
      </c>
      <c r="F133" s="23" t="s">
        <v>2140</v>
      </c>
      <c r="G133" s="23" t="e">
        <v>#N/A</v>
      </c>
      <c r="H133" s="23" t="s">
        <v>2268</v>
      </c>
      <c r="I133" s="29" t="b">
        <v>0</v>
      </c>
      <c r="J133" s="21" t="s">
        <v>155</v>
      </c>
      <c r="K133" s="21" t="s">
        <v>157</v>
      </c>
      <c r="L133" s="21" t="s">
        <v>2084</v>
      </c>
      <c r="M133" s="39"/>
      <c r="N133" s="39"/>
      <c r="O133" s="39"/>
      <c r="P133" s="39" t="s">
        <v>2138</v>
      </c>
      <c r="Q133" s="39"/>
    </row>
    <row r="134" spans="2:17" ht="22.5">
      <c r="B134" s="27" t="s">
        <v>153</v>
      </c>
      <c r="C134" s="23"/>
      <c r="D134" s="28">
        <v>1</v>
      </c>
      <c r="E134" s="23"/>
      <c r="F134" s="23" t="s">
        <v>2138</v>
      </c>
      <c r="G134" s="23" t="s">
        <v>2138</v>
      </c>
      <c r="H134" s="23" t="s">
        <v>2139</v>
      </c>
      <c r="I134" s="29" t="s">
        <v>2138</v>
      </c>
      <c r="J134" s="21" t="s">
        <v>1367</v>
      </c>
      <c r="K134" s="21" t="s">
        <v>28</v>
      </c>
      <c r="L134" s="21" t="s">
        <v>2138</v>
      </c>
      <c r="M134" s="39"/>
      <c r="N134" s="39"/>
      <c r="O134" s="39"/>
      <c r="P134" s="39" t="s">
        <v>2138</v>
      </c>
      <c r="Q134" s="39"/>
    </row>
    <row r="135" spans="2:17" ht="33.75" hidden="1">
      <c r="B135" s="27"/>
      <c r="C135" s="23" t="s">
        <v>31</v>
      </c>
      <c r="D135" s="28">
        <v>1</v>
      </c>
      <c r="E135" s="23"/>
      <c r="F135" s="23" t="s">
        <v>2138</v>
      </c>
      <c r="G135" s="23" t="s">
        <v>2138</v>
      </c>
      <c r="H135" s="23" t="s">
        <v>2139</v>
      </c>
      <c r="I135" s="29" t="s">
        <v>2138</v>
      </c>
      <c r="J135" s="21" t="s">
        <v>28</v>
      </c>
      <c r="K135" s="21" t="s">
        <v>28</v>
      </c>
      <c r="L135" s="21" t="s">
        <v>2138</v>
      </c>
      <c r="M135" s="39"/>
      <c r="N135" s="39"/>
      <c r="O135" s="39"/>
      <c r="P135" s="39" t="s">
        <v>2138</v>
      </c>
      <c r="Q135" s="39"/>
    </row>
    <row r="136" spans="2:17" ht="48.75" customHeight="1">
      <c r="B136" s="27"/>
      <c r="C136" s="23"/>
      <c r="D136" s="28">
        <v>0</v>
      </c>
      <c r="E136" s="23" t="s">
        <v>149</v>
      </c>
      <c r="F136" s="23" t="s">
        <v>2140</v>
      </c>
      <c r="G136" s="23" t="e">
        <v>#N/A</v>
      </c>
      <c r="H136" s="23" t="s">
        <v>2269</v>
      </c>
      <c r="I136" s="29" t="b">
        <v>0</v>
      </c>
      <c r="J136" s="21" t="s">
        <v>150</v>
      </c>
      <c r="K136" s="21" t="s">
        <v>152</v>
      </c>
      <c r="L136" s="21" t="s">
        <v>2084</v>
      </c>
      <c r="M136" s="39"/>
      <c r="N136" s="39"/>
      <c r="O136" s="39"/>
      <c r="P136" s="39" t="s">
        <v>2138</v>
      </c>
      <c r="Q136" s="39"/>
    </row>
    <row r="137" spans="2:17" ht="56.25">
      <c r="B137" s="27" t="s">
        <v>105</v>
      </c>
      <c r="C137" s="23"/>
      <c r="D137" s="28">
        <v>1</v>
      </c>
      <c r="E137" s="23"/>
      <c r="F137" s="23" t="s">
        <v>2138</v>
      </c>
      <c r="G137" s="23" t="s">
        <v>2138</v>
      </c>
      <c r="H137" s="23" t="s">
        <v>2139</v>
      </c>
      <c r="I137" s="29" t="s">
        <v>2138</v>
      </c>
      <c r="J137" s="21" t="s">
        <v>1364</v>
      </c>
      <c r="K137" s="21" t="s">
        <v>1294</v>
      </c>
      <c r="L137" s="21" t="s">
        <v>2138</v>
      </c>
      <c r="M137" s="39"/>
      <c r="N137" s="39"/>
      <c r="O137" s="39"/>
      <c r="P137" s="39" t="s">
        <v>2138</v>
      </c>
      <c r="Q137" s="39"/>
    </row>
    <row r="138" spans="2:17" ht="33.75">
      <c r="B138" s="27"/>
      <c r="C138" s="23" t="s">
        <v>132</v>
      </c>
      <c r="D138" s="28">
        <v>1</v>
      </c>
      <c r="E138" s="23"/>
      <c r="F138" s="23" t="s">
        <v>2138</v>
      </c>
      <c r="G138" s="23" t="s">
        <v>2138</v>
      </c>
      <c r="H138" s="23" t="s">
        <v>2139</v>
      </c>
      <c r="I138" s="29" t="s">
        <v>2138</v>
      </c>
      <c r="J138" s="21" t="s">
        <v>2270</v>
      </c>
      <c r="K138" s="21" t="s">
        <v>28</v>
      </c>
      <c r="L138" s="21" t="s">
        <v>2138</v>
      </c>
      <c r="M138" s="39"/>
      <c r="N138" s="39"/>
      <c r="O138" s="39"/>
      <c r="P138" s="39" t="s">
        <v>2138</v>
      </c>
      <c r="Q138" s="39"/>
    </row>
    <row r="139" spans="2:17" ht="64.5" customHeight="1">
      <c r="B139" s="27"/>
      <c r="C139" s="23"/>
      <c r="D139" s="28">
        <v>0</v>
      </c>
      <c r="E139" s="23" t="s">
        <v>145</v>
      </c>
      <c r="F139" s="23" t="s">
        <v>2140</v>
      </c>
      <c r="G139" s="23" t="e">
        <v>#N/A</v>
      </c>
      <c r="H139" s="23" t="s">
        <v>2271</v>
      </c>
      <c r="I139" s="29" t="b">
        <v>0</v>
      </c>
      <c r="J139" s="21" t="s">
        <v>146</v>
      </c>
      <c r="K139" s="21" t="s">
        <v>148</v>
      </c>
      <c r="L139" s="21" t="s">
        <v>2084</v>
      </c>
      <c r="M139" s="39"/>
      <c r="N139" s="39"/>
      <c r="O139" s="39"/>
      <c r="P139" s="39" t="s">
        <v>2138</v>
      </c>
      <c r="Q139" s="39"/>
    </row>
    <row r="140" spans="2:17" ht="33.75">
      <c r="B140" s="27"/>
      <c r="C140" s="23"/>
      <c r="D140" s="28">
        <v>0</v>
      </c>
      <c r="E140" s="23" t="s">
        <v>141</v>
      </c>
      <c r="F140" s="23" t="s">
        <v>2140</v>
      </c>
      <c r="G140" s="23" t="e">
        <v>#N/A</v>
      </c>
      <c r="H140" s="23" t="s">
        <v>2272</v>
      </c>
      <c r="I140" s="29" t="b">
        <v>0</v>
      </c>
      <c r="J140" s="21" t="s">
        <v>142</v>
      </c>
      <c r="K140" s="21" t="s">
        <v>144</v>
      </c>
      <c r="L140" s="21" t="s">
        <v>2084</v>
      </c>
      <c r="M140" s="39"/>
      <c r="N140" s="39"/>
      <c r="O140" s="39"/>
      <c r="P140" s="39" t="s">
        <v>2138</v>
      </c>
      <c r="Q140" s="39"/>
    </row>
    <row r="141" spans="2:17" ht="33.75">
      <c r="B141" s="27"/>
      <c r="C141" s="23"/>
      <c r="D141" s="28">
        <v>0</v>
      </c>
      <c r="E141" s="23" t="s">
        <v>137</v>
      </c>
      <c r="F141" s="23" t="s">
        <v>2140</v>
      </c>
      <c r="G141" s="23" t="e">
        <v>#N/A</v>
      </c>
      <c r="H141" s="23" t="s">
        <v>2273</v>
      </c>
      <c r="I141" s="29" t="b">
        <v>0</v>
      </c>
      <c r="J141" s="21" t="s">
        <v>138</v>
      </c>
      <c r="K141" s="21" t="s">
        <v>140</v>
      </c>
      <c r="L141" s="21" t="s">
        <v>2084</v>
      </c>
      <c r="M141" s="39"/>
      <c r="N141" s="39"/>
      <c r="O141" s="39"/>
      <c r="P141" s="39" t="s">
        <v>2138</v>
      </c>
      <c r="Q141" s="39"/>
    </row>
    <row r="142" spans="2:17" ht="33.75">
      <c r="B142" s="27"/>
      <c r="C142" s="23"/>
      <c r="D142" s="28">
        <v>0</v>
      </c>
      <c r="E142" s="23" t="s">
        <v>133</v>
      </c>
      <c r="F142" s="23" t="s">
        <v>2140</v>
      </c>
      <c r="G142" s="23" t="e">
        <v>#N/A</v>
      </c>
      <c r="H142" s="23" t="s">
        <v>2274</v>
      </c>
      <c r="I142" s="29" t="b">
        <v>0</v>
      </c>
      <c r="J142" s="21" t="s">
        <v>134</v>
      </c>
      <c r="K142" s="21" t="s">
        <v>136</v>
      </c>
      <c r="L142" s="21" t="s">
        <v>2084</v>
      </c>
      <c r="M142" s="39"/>
      <c r="N142" s="39"/>
      <c r="O142" s="39"/>
      <c r="P142" s="39" t="s">
        <v>2138</v>
      </c>
      <c r="Q142" s="39"/>
    </row>
    <row r="143" spans="2:17" ht="33.75">
      <c r="B143" s="27"/>
      <c r="C143" s="23"/>
      <c r="D143" s="28">
        <v>0</v>
      </c>
      <c r="E143" s="23" t="s">
        <v>128</v>
      </c>
      <c r="F143" s="23" t="s">
        <v>2140</v>
      </c>
      <c r="G143" s="23" t="e">
        <v>#N/A</v>
      </c>
      <c r="H143" s="23" t="s">
        <v>2275</v>
      </c>
      <c r="I143" s="29" t="b">
        <v>0</v>
      </c>
      <c r="J143" s="21" t="s">
        <v>129</v>
      </c>
      <c r="K143" s="21" t="s">
        <v>131</v>
      </c>
      <c r="L143" s="21" t="s">
        <v>2084</v>
      </c>
      <c r="M143" s="39"/>
      <c r="N143" s="39"/>
      <c r="O143" s="39"/>
      <c r="P143" s="39" t="s">
        <v>2138</v>
      </c>
      <c r="Q143" s="39"/>
    </row>
    <row r="144" spans="2:17" ht="33.75">
      <c r="B144" s="27"/>
      <c r="C144" s="23" t="s">
        <v>119</v>
      </c>
      <c r="D144" s="28">
        <v>1</v>
      </c>
      <c r="E144" s="23"/>
      <c r="F144" s="23" t="s">
        <v>2138</v>
      </c>
      <c r="G144" s="23" t="s">
        <v>2138</v>
      </c>
      <c r="H144" s="23" t="s">
        <v>2139</v>
      </c>
      <c r="I144" s="29" t="s">
        <v>2138</v>
      </c>
      <c r="J144" s="21" t="s">
        <v>2276</v>
      </c>
      <c r="K144" s="21" t="s">
        <v>28</v>
      </c>
      <c r="L144" s="21" t="s">
        <v>2138</v>
      </c>
      <c r="M144" s="39"/>
      <c r="N144" s="39"/>
      <c r="O144" s="39"/>
      <c r="P144" s="39" t="s">
        <v>2138</v>
      </c>
      <c r="Q144" s="39"/>
    </row>
    <row r="145" spans="2:17" ht="44.25" customHeight="1">
      <c r="B145" s="27"/>
      <c r="C145" s="23"/>
      <c r="D145" s="28">
        <v>0</v>
      </c>
      <c r="E145" s="23" t="s">
        <v>124</v>
      </c>
      <c r="F145" s="23" t="s">
        <v>2140</v>
      </c>
      <c r="G145" s="23" t="e">
        <v>#N/A</v>
      </c>
      <c r="H145" s="23" t="s">
        <v>2277</v>
      </c>
      <c r="I145" s="29" t="b">
        <v>0</v>
      </c>
      <c r="J145" s="21" t="s">
        <v>125</v>
      </c>
      <c r="K145" s="21" t="s">
        <v>127</v>
      </c>
      <c r="L145" s="21" t="s">
        <v>2084</v>
      </c>
      <c r="M145" s="39"/>
      <c r="N145" s="39"/>
      <c r="O145" s="39"/>
      <c r="P145" s="39" t="s">
        <v>2138</v>
      </c>
      <c r="Q145" s="39"/>
    </row>
    <row r="146" spans="2:17" ht="33.75">
      <c r="B146" s="27"/>
      <c r="C146" s="23"/>
      <c r="D146" s="28">
        <v>0</v>
      </c>
      <c r="E146" s="23" t="s">
        <v>120</v>
      </c>
      <c r="F146" s="23" t="s">
        <v>2140</v>
      </c>
      <c r="G146" s="23" t="e">
        <v>#N/A</v>
      </c>
      <c r="H146" s="23" t="s">
        <v>2278</v>
      </c>
      <c r="I146" s="29" t="b">
        <v>0</v>
      </c>
      <c r="J146" s="21" t="s">
        <v>121</v>
      </c>
      <c r="K146" s="21" t="s">
        <v>123</v>
      </c>
      <c r="L146" s="21" t="s">
        <v>2084</v>
      </c>
      <c r="M146" s="39"/>
      <c r="N146" s="39"/>
      <c r="O146" s="39"/>
      <c r="P146" s="39" t="s">
        <v>2138</v>
      </c>
      <c r="Q146" s="39"/>
    </row>
    <row r="147" spans="2:17" ht="42.75" customHeight="1">
      <c r="B147" s="27"/>
      <c r="C147" s="23"/>
      <c r="D147" s="28">
        <v>0</v>
      </c>
      <c r="E147" s="23" t="s">
        <v>115</v>
      </c>
      <c r="F147" s="23" t="s">
        <v>2140</v>
      </c>
      <c r="G147" s="23" t="e">
        <v>#N/A</v>
      </c>
      <c r="H147" s="23" t="s">
        <v>2279</v>
      </c>
      <c r="I147" s="29" t="b">
        <v>0</v>
      </c>
      <c r="J147" s="21" t="s">
        <v>116</v>
      </c>
      <c r="K147" s="21" t="s">
        <v>118</v>
      </c>
      <c r="L147" s="21" t="s">
        <v>2084</v>
      </c>
      <c r="M147" s="39"/>
      <c r="N147" s="39"/>
      <c r="O147" s="39"/>
      <c r="P147" s="39" t="s">
        <v>2138</v>
      </c>
      <c r="Q147" s="39"/>
    </row>
    <row r="148" spans="2:17" ht="33.75">
      <c r="B148" s="27"/>
      <c r="C148" s="23" t="s">
        <v>106</v>
      </c>
      <c r="D148" s="28">
        <v>1</v>
      </c>
      <c r="E148" s="23"/>
      <c r="F148" s="23" t="s">
        <v>2138</v>
      </c>
      <c r="G148" s="23" t="s">
        <v>2138</v>
      </c>
      <c r="H148" s="23" t="s">
        <v>2139</v>
      </c>
      <c r="I148" s="29" t="s">
        <v>2138</v>
      </c>
      <c r="J148" s="21" t="s">
        <v>2280</v>
      </c>
      <c r="K148" s="21" t="s">
        <v>28</v>
      </c>
      <c r="L148" s="21" t="s">
        <v>2138</v>
      </c>
      <c r="M148" s="39"/>
      <c r="N148" s="39"/>
      <c r="O148" s="39"/>
      <c r="P148" s="39" t="s">
        <v>2138</v>
      </c>
      <c r="Q148" s="39"/>
    </row>
    <row r="149" spans="2:17" ht="41.25" customHeight="1">
      <c r="B149" s="27"/>
      <c r="C149" s="23"/>
      <c r="D149" s="28">
        <v>0</v>
      </c>
      <c r="E149" s="23" t="s">
        <v>111</v>
      </c>
      <c r="F149" s="23" t="s">
        <v>2140</v>
      </c>
      <c r="G149" s="23" t="e">
        <v>#N/A</v>
      </c>
      <c r="H149" s="23" t="s">
        <v>2281</v>
      </c>
      <c r="I149" s="29" t="b">
        <v>0</v>
      </c>
      <c r="J149" s="21" t="s">
        <v>112</v>
      </c>
      <c r="K149" s="21" t="s">
        <v>2282</v>
      </c>
      <c r="L149" s="21" t="s">
        <v>2084</v>
      </c>
      <c r="M149" s="39"/>
      <c r="N149" s="39"/>
      <c r="O149" s="39"/>
      <c r="P149" s="39" t="s">
        <v>2138</v>
      </c>
      <c r="Q149" s="39"/>
    </row>
    <row r="150" spans="2:17" ht="33.75">
      <c r="B150" s="27"/>
      <c r="C150" s="23"/>
      <c r="D150" s="28">
        <v>0</v>
      </c>
      <c r="E150" s="23" t="s">
        <v>107</v>
      </c>
      <c r="F150" s="23" t="s">
        <v>2140</v>
      </c>
      <c r="G150" s="23" t="e">
        <v>#N/A</v>
      </c>
      <c r="H150" s="23" t="s">
        <v>2283</v>
      </c>
      <c r="I150" s="29" t="b">
        <v>0</v>
      </c>
      <c r="J150" s="21" t="s">
        <v>108</v>
      </c>
      <c r="K150" s="21" t="s">
        <v>110</v>
      </c>
      <c r="L150" s="21" t="s">
        <v>2084</v>
      </c>
      <c r="M150" s="39"/>
      <c r="N150" s="39"/>
      <c r="O150" s="39"/>
      <c r="P150" s="39" t="s">
        <v>2138</v>
      </c>
      <c r="Q150" s="39"/>
    </row>
    <row r="151" spans="2:17" ht="33.75">
      <c r="B151" s="27"/>
      <c r="C151" s="23"/>
      <c r="D151" s="28">
        <v>0</v>
      </c>
      <c r="E151" s="23" t="s">
        <v>101</v>
      </c>
      <c r="F151" s="23" t="s">
        <v>2140</v>
      </c>
      <c r="G151" s="23" t="e">
        <v>#N/A</v>
      </c>
      <c r="H151" s="23" t="s">
        <v>2284</v>
      </c>
      <c r="I151" s="29" t="b">
        <v>0</v>
      </c>
      <c r="J151" s="21" t="s">
        <v>102</v>
      </c>
      <c r="K151" s="21" t="s">
        <v>104</v>
      </c>
      <c r="L151" s="21" t="s">
        <v>2084</v>
      </c>
      <c r="M151" s="39"/>
      <c r="N151" s="39"/>
      <c r="O151" s="39"/>
      <c r="P151" s="39" t="s">
        <v>2138</v>
      </c>
      <c r="Q151" s="39"/>
    </row>
    <row r="152" spans="2:17" ht="33.75">
      <c r="B152" s="27" t="s">
        <v>36</v>
      </c>
      <c r="C152" s="23"/>
      <c r="D152" s="28">
        <v>1</v>
      </c>
      <c r="E152" s="23"/>
      <c r="F152" s="23" t="s">
        <v>2138</v>
      </c>
      <c r="G152" s="23" t="s">
        <v>2138</v>
      </c>
      <c r="H152" s="23" t="s">
        <v>2139</v>
      </c>
      <c r="I152" s="29" t="s">
        <v>2138</v>
      </c>
      <c r="J152" s="21" t="s">
        <v>2285</v>
      </c>
      <c r="K152" s="21" t="s">
        <v>28</v>
      </c>
      <c r="L152" s="21" t="s">
        <v>2138</v>
      </c>
      <c r="M152" s="39"/>
      <c r="N152" s="39"/>
      <c r="O152" s="39"/>
      <c r="P152" s="39" t="s">
        <v>2138</v>
      </c>
      <c r="Q152" s="39"/>
    </row>
    <row r="153" spans="2:17" ht="45">
      <c r="B153" s="27"/>
      <c r="C153" s="23" t="s">
        <v>100</v>
      </c>
      <c r="D153" s="28">
        <v>1</v>
      </c>
      <c r="E153" s="23"/>
      <c r="F153" s="23" t="s">
        <v>2138</v>
      </c>
      <c r="G153" s="23" t="s">
        <v>2138</v>
      </c>
      <c r="H153" s="23" t="s">
        <v>2139</v>
      </c>
      <c r="I153" s="29" t="s">
        <v>2138</v>
      </c>
      <c r="J153" s="21" t="s">
        <v>922</v>
      </c>
      <c r="K153" s="21" t="s">
        <v>28</v>
      </c>
      <c r="L153" s="21" t="s">
        <v>2138</v>
      </c>
      <c r="M153" s="39"/>
      <c r="N153" s="39"/>
      <c r="O153" s="39"/>
      <c r="P153" s="39" t="s">
        <v>2138</v>
      </c>
      <c r="Q153" s="39"/>
    </row>
    <row r="154" spans="2:17" ht="67.5">
      <c r="B154" s="27"/>
      <c r="C154" s="23"/>
      <c r="D154" s="28">
        <v>0</v>
      </c>
      <c r="E154" s="23" t="s">
        <v>96</v>
      </c>
      <c r="F154" s="23" t="s">
        <v>2140</v>
      </c>
      <c r="G154" s="23" t="e">
        <v>#N/A</v>
      </c>
      <c r="H154" s="23" t="s">
        <v>2286</v>
      </c>
      <c r="I154" s="29" t="b">
        <v>0</v>
      </c>
      <c r="J154" s="21" t="s">
        <v>97</v>
      </c>
      <c r="K154" s="21" t="s">
        <v>2287</v>
      </c>
      <c r="L154" s="21" t="s">
        <v>2084</v>
      </c>
      <c r="M154" s="39"/>
      <c r="N154" s="39"/>
      <c r="O154" s="39"/>
      <c r="P154" s="39" t="s">
        <v>2138</v>
      </c>
      <c r="Q154" s="39"/>
    </row>
    <row r="155" spans="2:17" ht="45">
      <c r="B155" s="27"/>
      <c r="C155" s="23" t="s">
        <v>95</v>
      </c>
      <c r="D155" s="28">
        <v>1</v>
      </c>
      <c r="E155" s="23"/>
      <c r="F155" s="23" t="s">
        <v>2138</v>
      </c>
      <c r="G155" s="23" t="s">
        <v>2138</v>
      </c>
      <c r="H155" s="23" t="s">
        <v>2139</v>
      </c>
      <c r="I155" s="29" t="s">
        <v>2138</v>
      </c>
      <c r="J155" s="21" t="s">
        <v>925</v>
      </c>
      <c r="K155" s="21" t="s">
        <v>28</v>
      </c>
      <c r="L155" s="21" t="s">
        <v>2138</v>
      </c>
      <c r="M155" s="39"/>
      <c r="N155" s="39"/>
      <c r="O155" s="39"/>
      <c r="P155" s="39" t="s">
        <v>2138</v>
      </c>
      <c r="Q155" s="39"/>
    </row>
    <row r="156" spans="2:17" ht="98.25" customHeight="1">
      <c r="B156" s="27"/>
      <c r="C156" s="23"/>
      <c r="D156" s="28">
        <v>0</v>
      </c>
      <c r="E156" s="23" t="s">
        <v>91</v>
      </c>
      <c r="F156" s="23" t="s">
        <v>2140</v>
      </c>
      <c r="G156" s="23" t="e">
        <v>#N/A</v>
      </c>
      <c r="H156" s="23" t="s">
        <v>2288</v>
      </c>
      <c r="I156" s="29" t="b">
        <v>0</v>
      </c>
      <c r="J156" s="21" t="s">
        <v>92</v>
      </c>
      <c r="K156" s="21" t="s">
        <v>2289</v>
      </c>
      <c r="L156" s="21" t="s">
        <v>2084</v>
      </c>
      <c r="M156" s="39"/>
      <c r="N156" s="39"/>
      <c r="O156" s="39"/>
      <c r="P156" s="39" t="s">
        <v>2138</v>
      </c>
      <c r="Q156" s="39"/>
    </row>
    <row r="157" spans="2:17" ht="56.25">
      <c r="B157" s="27"/>
      <c r="C157" s="23" t="s">
        <v>90</v>
      </c>
      <c r="D157" s="28">
        <v>1</v>
      </c>
      <c r="E157" s="23"/>
      <c r="F157" s="23" t="s">
        <v>2138</v>
      </c>
      <c r="G157" s="23" t="s">
        <v>2138</v>
      </c>
      <c r="H157" s="23" t="s">
        <v>2139</v>
      </c>
      <c r="I157" s="29" t="s">
        <v>2138</v>
      </c>
      <c r="J157" s="21" t="s">
        <v>928</v>
      </c>
      <c r="K157" s="21" t="s">
        <v>28</v>
      </c>
      <c r="L157" s="21" t="s">
        <v>2138</v>
      </c>
      <c r="M157" s="39"/>
      <c r="N157" s="39"/>
      <c r="O157" s="39"/>
      <c r="P157" s="39" t="s">
        <v>2138</v>
      </c>
      <c r="Q157" s="39"/>
    </row>
    <row r="158" spans="2:17" ht="33.75">
      <c r="B158" s="27"/>
      <c r="C158" s="23"/>
      <c r="D158" s="28">
        <v>0</v>
      </c>
      <c r="E158" s="23" t="s">
        <v>86</v>
      </c>
      <c r="F158" s="23" t="s">
        <v>2140</v>
      </c>
      <c r="G158" s="23" t="e">
        <v>#N/A</v>
      </c>
      <c r="H158" s="23" t="s">
        <v>2290</v>
      </c>
      <c r="I158" s="29" t="b">
        <v>0</v>
      </c>
      <c r="J158" s="21" t="s">
        <v>87</v>
      </c>
      <c r="K158" s="21" t="s">
        <v>89</v>
      </c>
      <c r="L158" s="21" t="s">
        <v>2084</v>
      </c>
      <c r="M158" s="39"/>
      <c r="N158" s="39"/>
      <c r="O158" s="39"/>
      <c r="P158" s="39" t="s">
        <v>2138</v>
      </c>
      <c r="Q158" s="39"/>
    </row>
    <row r="159" spans="2:17" ht="67.5">
      <c r="B159" s="27"/>
      <c r="C159" s="23" t="s">
        <v>81</v>
      </c>
      <c r="D159" s="28">
        <v>1</v>
      </c>
      <c r="E159" s="23"/>
      <c r="F159" s="23" t="s">
        <v>2138</v>
      </c>
      <c r="G159" s="23" t="s">
        <v>2138</v>
      </c>
      <c r="H159" s="23" t="s">
        <v>2139</v>
      </c>
      <c r="I159" s="29" t="s">
        <v>2138</v>
      </c>
      <c r="J159" s="21" t="s">
        <v>931</v>
      </c>
      <c r="K159" s="21" t="s">
        <v>28</v>
      </c>
      <c r="L159" s="21" t="s">
        <v>2138</v>
      </c>
      <c r="M159" s="39"/>
      <c r="N159" s="39"/>
      <c r="O159" s="39"/>
      <c r="P159" s="39" t="s">
        <v>2138</v>
      </c>
      <c r="Q159" s="39"/>
    </row>
    <row r="160" spans="2:17" ht="33.75">
      <c r="B160" s="27"/>
      <c r="C160" s="23"/>
      <c r="D160" s="28">
        <v>0</v>
      </c>
      <c r="E160" s="23" t="s">
        <v>82</v>
      </c>
      <c r="F160" s="23" t="s">
        <v>2140</v>
      </c>
      <c r="G160" s="23" t="e">
        <v>#N/A</v>
      </c>
      <c r="H160" s="23" t="s">
        <v>2291</v>
      </c>
      <c r="I160" s="29" t="b">
        <v>0</v>
      </c>
      <c r="J160" s="21" t="s">
        <v>83</v>
      </c>
      <c r="K160" s="21" t="s">
        <v>85</v>
      </c>
      <c r="L160" s="21" t="s">
        <v>2084</v>
      </c>
      <c r="M160" s="39"/>
      <c r="N160" s="39"/>
      <c r="O160" s="39"/>
      <c r="P160" s="39" t="s">
        <v>2138</v>
      </c>
      <c r="Q160" s="39"/>
    </row>
    <row r="161" spans="2:17" ht="33.75">
      <c r="B161" s="27"/>
      <c r="C161" s="23"/>
      <c r="D161" s="28">
        <v>0</v>
      </c>
      <c r="E161" s="23" t="s">
        <v>77</v>
      </c>
      <c r="F161" s="23" t="s">
        <v>2140</v>
      </c>
      <c r="G161" s="23" t="e">
        <v>#N/A</v>
      </c>
      <c r="H161" s="23" t="s">
        <v>2292</v>
      </c>
      <c r="I161" s="29" t="b">
        <v>0</v>
      </c>
      <c r="J161" s="21" t="s">
        <v>78</v>
      </c>
      <c r="K161" s="21" t="s">
        <v>80</v>
      </c>
      <c r="L161" s="21" t="s">
        <v>2084</v>
      </c>
      <c r="M161" s="39"/>
      <c r="N161" s="39"/>
      <c r="O161" s="39"/>
      <c r="P161" s="39" t="s">
        <v>2138</v>
      </c>
      <c r="Q161" s="39"/>
    </row>
    <row r="162" spans="2:17" ht="67.5">
      <c r="B162" s="27"/>
      <c r="C162" s="23" t="s">
        <v>72</v>
      </c>
      <c r="D162" s="28">
        <v>1</v>
      </c>
      <c r="E162" s="23"/>
      <c r="F162" s="23" t="s">
        <v>2138</v>
      </c>
      <c r="G162" s="23" t="s">
        <v>2138</v>
      </c>
      <c r="H162" s="23" t="s">
        <v>2139</v>
      </c>
      <c r="I162" s="29" t="s">
        <v>2138</v>
      </c>
      <c r="J162" s="21" t="s">
        <v>1297</v>
      </c>
      <c r="K162" s="21" t="s">
        <v>1298</v>
      </c>
      <c r="L162" s="21" t="s">
        <v>2138</v>
      </c>
      <c r="M162" s="39"/>
      <c r="N162" s="39"/>
      <c r="O162" s="39"/>
      <c r="P162" s="39" t="s">
        <v>2138</v>
      </c>
      <c r="Q162" s="39"/>
    </row>
    <row r="163" spans="2:17" ht="33.75">
      <c r="B163" s="27"/>
      <c r="C163" s="23"/>
      <c r="D163" s="28">
        <v>0</v>
      </c>
      <c r="E163" s="23" t="s">
        <v>73</v>
      </c>
      <c r="F163" s="23" t="s">
        <v>2140</v>
      </c>
      <c r="G163" s="23" t="e">
        <v>#N/A</v>
      </c>
      <c r="H163" s="23" t="s">
        <v>2293</v>
      </c>
      <c r="I163" s="29" t="b">
        <v>0</v>
      </c>
      <c r="J163" s="21" t="s">
        <v>74</v>
      </c>
      <c r="K163" s="21" t="s">
        <v>76</v>
      </c>
      <c r="L163" s="21" t="s">
        <v>2084</v>
      </c>
      <c r="M163" s="39"/>
      <c r="N163" s="39"/>
      <c r="O163" s="39"/>
      <c r="P163" s="39" t="s">
        <v>2138</v>
      </c>
      <c r="Q163" s="39"/>
    </row>
    <row r="164" spans="2:17" ht="45.75" customHeight="1">
      <c r="B164" s="27"/>
      <c r="C164" s="23"/>
      <c r="D164" s="28">
        <v>0</v>
      </c>
      <c r="E164" s="23" t="s">
        <v>68</v>
      </c>
      <c r="F164" s="23" t="s">
        <v>2140</v>
      </c>
      <c r="G164" s="23" t="e">
        <v>#N/A</v>
      </c>
      <c r="H164" s="23" t="s">
        <v>2294</v>
      </c>
      <c r="I164" s="29" t="b">
        <v>0</v>
      </c>
      <c r="J164" s="21" t="s">
        <v>69</v>
      </c>
      <c r="K164" s="21" t="s">
        <v>2295</v>
      </c>
      <c r="L164" s="21" t="s">
        <v>2084</v>
      </c>
      <c r="M164" s="39"/>
      <c r="N164" s="39"/>
      <c r="O164" s="39"/>
      <c r="P164" s="39" t="s">
        <v>2138</v>
      </c>
      <c r="Q164" s="39"/>
    </row>
    <row r="165" spans="2:17" ht="112.5">
      <c r="B165" s="27"/>
      <c r="C165" s="23" t="s">
        <v>37</v>
      </c>
      <c r="D165" s="28">
        <v>1</v>
      </c>
      <c r="E165" s="23"/>
      <c r="F165" s="23" t="s">
        <v>2138</v>
      </c>
      <c r="G165" s="23" t="s">
        <v>2138</v>
      </c>
      <c r="H165" s="23" t="s">
        <v>2139</v>
      </c>
      <c r="I165" s="29" t="s">
        <v>2138</v>
      </c>
      <c r="J165" s="21" t="s">
        <v>937</v>
      </c>
      <c r="K165" s="21" t="s">
        <v>28</v>
      </c>
      <c r="L165" s="21" t="s">
        <v>2138</v>
      </c>
      <c r="M165" s="39"/>
      <c r="N165" s="39"/>
      <c r="O165" s="39"/>
      <c r="P165" s="39" t="s">
        <v>2138</v>
      </c>
      <c r="Q165" s="39"/>
    </row>
    <row r="166" spans="2:17" ht="51.75" customHeight="1">
      <c r="B166" s="27"/>
      <c r="C166" s="23"/>
      <c r="D166" s="28">
        <v>0</v>
      </c>
      <c r="E166" s="23" t="s">
        <v>38</v>
      </c>
      <c r="F166" s="23" t="s">
        <v>2140</v>
      </c>
      <c r="G166" s="23" t="e">
        <v>#N/A</v>
      </c>
      <c r="H166" s="23" t="s">
        <v>2296</v>
      </c>
      <c r="I166" s="29" t="b">
        <v>0</v>
      </c>
      <c r="J166" s="21" t="s">
        <v>39</v>
      </c>
      <c r="K166" s="21" t="s">
        <v>41</v>
      </c>
      <c r="L166" s="21" t="s">
        <v>2084</v>
      </c>
      <c r="M166" s="39"/>
      <c r="N166" s="39"/>
      <c r="O166" s="39"/>
      <c r="P166" s="39" t="s">
        <v>2138</v>
      </c>
      <c r="Q166" s="39"/>
    </row>
    <row r="167" spans="2:17" ht="33.75">
      <c r="B167" s="27"/>
      <c r="C167" s="23"/>
      <c r="D167" s="28">
        <v>0</v>
      </c>
      <c r="E167" s="23" t="s">
        <v>64</v>
      </c>
      <c r="F167" s="23" t="s">
        <v>2140</v>
      </c>
      <c r="G167" s="23" t="e">
        <v>#N/A</v>
      </c>
      <c r="H167" s="23" t="s">
        <v>2297</v>
      </c>
      <c r="I167" s="29" t="b">
        <v>0</v>
      </c>
      <c r="J167" s="21" t="s">
        <v>65</v>
      </c>
      <c r="K167" s="21" t="s">
        <v>67</v>
      </c>
      <c r="L167" s="21" t="s">
        <v>2084</v>
      </c>
      <c r="M167" s="39"/>
      <c r="N167" s="39"/>
      <c r="O167" s="39"/>
      <c r="P167" s="39" t="s">
        <v>2138</v>
      </c>
      <c r="Q167" s="39"/>
    </row>
    <row r="168" spans="2:17" ht="78.75">
      <c r="B168" s="27"/>
      <c r="C168" s="23"/>
      <c r="D168" s="28">
        <v>0</v>
      </c>
      <c r="E168" s="23" t="s">
        <v>32</v>
      </c>
      <c r="F168" s="23" t="s">
        <v>2140</v>
      </c>
      <c r="G168" s="23" t="e">
        <v>#N/A</v>
      </c>
      <c r="H168" s="23" t="s">
        <v>2298</v>
      </c>
      <c r="I168" s="29" t="b">
        <v>0</v>
      </c>
      <c r="J168" s="21" t="s">
        <v>33</v>
      </c>
      <c r="K168" s="21" t="s">
        <v>3019</v>
      </c>
      <c r="L168" s="21" t="s">
        <v>2084</v>
      </c>
      <c r="M168" s="39"/>
      <c r="N168" s="39"/>
      <c r="O168" s="39"/>
      <c r="P168" s="39" t="s">
        <v>2138</v>
      </c>
      <c r="Q168" s="39"/>
    </row>
    <row r="169" spans="2:17" ht="50.25" customHeight="1">
      <c r="B169" s="20"/>
      <c r="C169" s="21"/>
      <c r="D169" s="19"/>
      <c r="E169" s="21"/>
      <c r="F169" s="23"/>
      <c r="G169" s="21"/>
      <c r="H169" s="23"/>
      <c r="I169" s="23"/>
      <c r="J169" s="21" t="s">
        <v>61</v>
      </c>
      <c r="K169" s="21" t="s">
        <v>63</v>
      </c>
      <c r="L169" s="21" t="s">
        <v>2084</v>
      </c>
      <c r="M169" s="39"/>
      <c r="N169" s="39"/>
      <c r="O169" s="39"/>
      <c r="P169" s="39"/>
      <c r="Q169" s="39"/>
    </row>
    <row r="170" spans="2:17" ht="33.75">
      <c r="B170" s="27"/>
      <c r="C170" s="23" t="s">
        <v>55</v>
      </c>
      <c r="D170" s="28">
        <v>1</v>
      </c>
      <c r="E170" s="23"/>
      <c r="F170" s="23" t="s">
        <v>2138</v>
      </c>
      <c r="G170" s="23" t="s">
        <v>2138</v>
      </c>
      <c r="H170" s="23" t="s">
        <v>2139</v>
      </c>
      <c r="I170" s="29" t="s">
        <v>2138</v>
      </c>
      <c r="J170" s="21" t="s">
        <v>934</v>
      </c>
      <c r="K170" s="21" t="s">
        <v>28</v>
      </c>
      <c r="L170" s="21" t="s">
        <v>2138</v>
      </c>
      <c r="M170" s="39"/>
      <c r="N170" s="39"/>
      <c r="O170" s="39"/>
      <c r="P170" s="39" t="s">
        <v>2138</v>
      </c>
      <c r="Q170" s="39"/>
    </row>
    <row r="171" spans="2:17" ht="40.5" customHeight="1">
      <c r="B171" s="27"/>
      <c r="C171" s="23"/>
      <c r="D171" s="28">
        <v>0</v>
      </c>
      <c r="E171" s="23" t="s">
        <v>56</v>
      </c>
      <c r="F171" s="23" t="s">
        <v>2140</v>
      </c>
      <c r="G171" s="23" t="e">
        <v>#N/A</v>
      </c>
      <c r="H171" s="23" t="s">
        <v>2299</v>
      </c>
      <c r="I171" s="29" t="b">
        <v>0</v>
      </c>
      <c r="J171" s="21" t="s">
        <v>57</v>
      </c>
      <c r="K171" s="21" t="s">
        <v>59</v>
      </c>
      <c r="L171" s="21" t="s">
        <v>2084</v>
      </c>
      <c r="M171" s="39"/>
      <c r="N171" s="39"/>
      <c r="O171" s="39"/>
      <c r="P171" s="39" t="s">
        <v>2138</v>
      </c>
      <c r="Q171" s="39"/>
    </row>
    <row r="172" spans="2:17" ht="33.75">
      <c r="B172" s="27"/>
      <c r="C172" s="23"/>
      <c r="D172" s="28">
        <v>0</v>
      </c>
      <c r="E172" s="23" t="s">
        <v>51</v>
      </c>
      <c r="F172" s="23" t="s">
        <v>2140</v>
      </c>
      <c r="G172" s="23" t="e">
        <v>#N/A</v>
      </c>
      <c r="H172" s="23" t="s">
        <v>2300</v>
      </c>
      <c r="I172" s="29" t="b">
        <v>0</v>
      </c>
      <c r="J172" s="21" t="s">
        <v>52</v>
      </c>
      <c r="K172" s="21" t="s">
        <v>54</v>
      </c>
      <c r="L172" s="21" t="s">
        <v>2084</v>
      </c>
      <c r="M172" s="39"/>
      <c r="N172" s="39"/>
      <c r="O172" s="39"/>
      <c r="P172" s="39" t="s">
        <v>2138</v>
      </c>
      <c r="Q172" s="39"/>
    </row>
    <row r="173" spans="2:17" ht="45">
      <c r="B173" s="27"/>
      <c r="C173" s="23" t="s">
        <v>46</v>
      </c>
      <c r="D173" s="28">
        <v>1</v>
      </c>
      <c r="E173" s="23"/>
      <c r="F173" s="23" t="s">
        <v>2138</v>
      </c>
      <c r="G173" s="23" t="s">
        <v>2138</v>
      </c>
      <c r="H173" s="23" t="s">
        <v>2139</v>
      </c>
      <c r="I173" s="29" t="s">
        <v>2138</v>
      </c>
      <c r="J173" s="21" t="s">
        <v>1293</v>
      </c>
      <c r="K173" s="21"/>
      <c r="L173" s="21" t="s">
        <v>2138</v>
      </c>
      <c r="M173" s="39"/>
      <c r="N173" s="39"/>
      <c r="O173" s="39"/>
      <c r="P173" s="39" t="s">
        <v>2138</v>
      </c>
      <c r="Q173" s="39"/>
    </row>
    <row r="174" spans="2:17" ht="56.25">
      <c r="B174" s="27"/>
      <c r="C174" s="23"/>
      <c r="D174" s="28">
        <v>0</v>
      </c>
      <c r="E174" s="23" t="s">
        <v>47</v>
      </c>
      <c r="F174" s="23" t="s">
        <v>2140</v>
      </c>
      <c r="G174" s="23" t="e">
        <v>#N/A</v>
      </c>
      <c r="H174" s="23" t="s">
        <v>2301</v>
      </c>
      <c r="I174" s="29" t="b">
        <v>0</v>
      </c>
      <c r="J174" s="21" t="s">
        <v>48</v>
      </c>
      <c r="K174" s="21" t="s">
        <v>50</v>
      </c>
      <c r="L174" s="21" t="s">
        <v>2084</v>
      </c>
      <c r="M174" s="39"/>
      <c r="N174" s="39"/>
      <c r="O174" s="39"/>
      <c r="P174" s="39" t="s">
        <v>2138</v>
      </c>
      <c r="Q174" s="39"/>
    </row>
    <row r="175" spans="2:17" ht="33.75">
      <c r="B175" s="27"/>
      <c r="C175" s="23"/>
      <c r="D175" s="28">
        <v>0</v>
      </c>
      <c r="E175" s="23" t="s">
        <v>42</v>
      </c>
      <c r="F175" s="23" t="s">
        <v>2140</v>
      </c>
      <c r="G175" s="23" t="e">
        <v>#N/A</v>
      </c>
      <c r="H175" s="23" t="s">
        <v>2302</v>
      </c>
      <c r="I175" s="29" t="b">
        <v>0</v>
      </c>
      <c r="J175" s="21" t="s">
        <v>43</v>
      </c>
      <c r="K175" s="21" t="s">
        <v>45</v>
      </c>
      <c r="L175" s="21" t="s">
        <v>2084</v>
      </c>
      <c r="M175" s="39"/>
      <c r="N175" s="39"/>
      <c r="O175" s="39"/>
      <c r="P175" s="39" t="s">
        <v>2138</v>
      </c>
      <c r="Q175" s="39"/>
    </row>
  </sheetData>
  <sheetProtection algorithmName="SHA-512" hashValue="I0qnDYgcgeyB7sfEH1AAOb063dca1GK3OuKg8x8qYGH2T7FxbT6bjebeX2pbvLxTK0xGGswUPccH9v/UAl2Rgw==" saltValue="RcdqPQ4InW1AF/ckC81NAg==" spinCount="100000" sheet="1" formatCells="0" formatColumns="0" formatRows="0" insertColumns="0" insertRows="0" insertHyperlinks="0" sort="0" autoFilter="0" pivotTables="0"/>
  <phoneticPr fontId="1" type="noConversion"/>
  <conditionalFormatting sqref="K2:K175">
    <cfRule type="expression" dxfId="48" priority="2">
      <formula>$D2=1</formula>
    </cfRule>
  </conditionalFormatting>
  <conditionalFormatting sqref="J2:J175">
    <cfRule type="expression" dxfId="47" priority="1">
      <formula>B2&lt;&gt;""</formula>
    </cfRule>
  </conditionalFormatting>
  <conditionalFormatting sqref="J1:N175">
    <cfRule type="expression" dxfId="46" priority="10">
      <formula>$O1="Not Applicable"</formula>
    </cfRule>
  </conditionalFormatting>
  <dataValidations count="1">
    <dataValidation type="list" allowBlank="1" showDropDown="1" showInputMessage="1" showErrorMessage="1" sqref="M2:N175" xr:uid="{A5138CA5-42C8-4CBB-A485-56CDFEDF3A24}">
      <formula1>$A$1</formula1>
    </dataValidation>
  </dataValidations>
  <pageMargins left="0.31496062992125984" right="0.31496062992125984" top="0.86614173228346458" bottom="0.55118110236220474" header="0.15748031496062992" footer="7.874015748031496E-2"/>
  <pageSetup paperSize="9" fitToWidth="0" fitToHeight="0" orientation="landscape" r:id="rId1"/>
  <headerFooter>
    <oddHeader>&amp;R&amp;G</oddHeader>
    <oddFooter>&amp;L&amp;"Arial,Regular"&amp;8Code ref.: IFA GFS QMS checklist for FV; v6.0_Oct22; English version
&amp;A
Page &amp;P of &amp;N&amp;R&amp;"Arial,Regular"&amp;8© GLOBALG.A.P. c/o FoodPLUS GmbH
Spichernstr. 55, 50672 Cologne, Germany 
&amp;K00A039www.globalgap.org</oddFoot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82AD089D50DA459DA864D394CCD67F" ma:contentTypeVersion="18" ma:contentTypeDescription="Create a new document." ma:contentTypeScope="" ma:versionID="1cef5ae018353d0ba07a3f0280f301eb">
  <xsd:schema xmlns:xsd="http://www.w3.org/2001/XMLSchema" xmlns:xs="http://www.w3.org/2001/XMLSchema" xmlns:p="http://schemas.microsoft.com/office/2006/metadata/properties" xmlns:ns2="3fcbf3cb-b373-44a0-966d-dc1ff9089511" xmlns:ns3="50795b52-d884-4f3c-a547-4763e70ede17" targetNamespace="http://schemas.microsoft.com/office/2006/metadata/properties" ma:root="true" ma:fieldsID="7a97ca785144f12be132dc69b8f2ca84" ns2:_="" ns3:_="">
    <xsd:import namespace="3fcbf3cb-b373-44a0-966d-dc1ff9089511"/>
    <xsd:import namespace="50795b52-d884-4f3c-a547-4763e70ede1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bf3cb-b373-44a0-966d-dc1ff908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90a462-2372-47f0-819a-d243c65e015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795b52-d884-4f3c-a547-4763e70ede1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78a1789-2b8f-407c-8f67-a77be30d6ee2}" ma:internalName="TaxCatchAll" ma:showField="CatchAllData" ma:web="50795b52-d884-4f3c-a547-4763e70ede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0795b52-d884-4f3c-a547-4763e70ede17">
      <UserInfo>
        <DisplayName>Pushpendra Singh (Ben)</DisplayName>
        <AccountId>14</AccountId>
        <AccountType/>
      </UserInfo>
    </SharedWithUsers>
    <TaxCatchAll xmlns="50795b52-d884-4f3c-a547-4763e70ede17" xsi:nil="true"/>
    <lcf76f155ced4ddcb4097134ff3c332f xmlns="3fcbf3cb-b373-44a0-966d-dc1ff908951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11F379C-D7A0-41A0-9DF2-4444DC9DA370}">
  <ds:schemaRefs>
    <ds:schemaRef ds:uri="http://schemas.microsoft.com/sharepoint/v3/contenttype/forms"/>
  </ds:schemaRefs>
</ds:datastoreItem>
</file>

<file path=customXml/itemProps2.xml><?xml version="1.0" encoding="utf-8"?>
<ds:datastoreItem xmlns:ds="http://schemas.openxmlformats.org/officeDocument/2006/customXml" ds:itemID="{C319169F-EA5C-498A-A87B-635BF1EC9E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cbf3cb-b373-44a0-966d-dc1ff9089511"/>
    <ds:schemaRef ds:uri="50795b52-d884-4f3c-a547-4763e70ed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71AE48-E17D-4995-80D0-15A9D4B40A53}">
  <ds:schemaRefs>
    <ds:schemaRef ds:uri="http://schemas.microsoft.com/office/2006/metadata/properties"/>
    <ds:schemaRef ds:uri="http://schemas.microsoft.com/office/infopath/2007/PartnerControls"/>
    <ds:schemaRef ds:uri="846357c2-654a-40fe-8f33-196591bfd519"/>
    <ds:schemaRef ds:uri="50795b52-d884-4f3c-a547-4763e70ede17"/>
    <ds:schemaRef ds:uri="3fcbf3cb-b373-44a0-966d-dc1ff9089511"/>
    <ds:schemaRef ds:uri="5619352e-e016-4e27-a07c-f50d7048ecf0"/>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PI</vt:lpstr>
      <vt:lpstr>S</vt:lpstr>
      <vt:lpstr>PQ</vt:lpstr>
      <vt:lpstr>Static ID Table</vt:lpstr>
      <vt:lpstr>Cover</vt:lpstr>
      <vt:lpstr>Instructions</vt:lpstr>
      <vt:lpstr>Definitions for RMS</vt:lpstr>
      <vt:lpstr>General information</vt:lpstr>
      <vt:lpstr>QMS</vt:lpstr>
      <vt:lpstr>PHU</vt:lpstr>
      <vt:lpstr>RMS</vt:lpstr>
      <vt:lpstr>PHU!Print_Titles</vt:lpstr>
      <vt:lpstr>QMS!Print_Titles</vt:lpstr>
      <vt:lpstr>RMS!Print_Titles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Daddio</dc:creator>
  <cp:keywords/>
  <dc:description/>
  <cp:lastModifiedBy>Simone Herb</cp:lastModifiedBy>
  <cp:revision/>
  <dcterms:created xsi:type="dcterms:W3CDTF">2022-02-15T08:58:08Z</dcterms:created>
  <dcterms:modified xsi:type="dcterms:W3CDTF">2022-11-15T13:12:25Z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0x0101005482AD089D50DA459DA864D394CCD67F</vt:lpwstr>
  </property>
  <property fmtid="{D5CDD505-2E9C-101B-9397-08002B2CF9AE}" pid="3" name="MediaServiceImageTags">
    <vt:lpwstr/>
  </property>
</Properties>
</file>